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485" windowHeight="11640"/>
  </bookViews>
  <sheets>
    <sheet name="1" sheetId="1" r:id="rId1"/>
  </sheets>
  <definedNames>
    <definedName name="_xlnm._FilterDatabase" localSheetId="0" hidden="1">'1'!$A$18:$AN$77</definedName>
    <definedName name="Z_9AD50D29_63A2_4C87_BE70_6AF179FD9F8E_.wvu.Rows" localSheetId="0" hidden="1">'1'!#REF!,'1'!#REF!,'1'!#REF!,'1'!#REF!,'1'!#REF!,'1'!#REF!</definedName>
    <definedName name="Z_C6FDCD00_FE4F_4FE9_AB98_B45D89A59500_.wvu.Rows" localSheetId="0" hidden="1">'1'!#REF!,'1'!#REF!,'1'!#REF!,'1'!#REF!</definedName>
    <definedName name="_xlnm.Print_Area" localSheetId="0">'1'!$A$1:$AN$77</definedName>
  </definedNames>
  <calcPr calcId="125725"/>
</workbook>
</file>

<file path=xl/calcChain.xml><?xml version="1.0" encoding="utf-8"?>
<calcChain xmlns="http://schemas.openxmlformats.org/spreadsheetml/2006/main">
  <c r="P34" i="1"/>
  <c r="J20" l="1"/>
  <c r="J22"/>
  <c r="J24"/>
  <c r="J25"/>
  <c r="J26"/>
  <c r="J27"/>
  <c r="J76"/>
  <c r="J77"/>
  <c r="AP22"/>
  <c r="AQ23"/>
  <c r="AR23"/>
  <c r="AS23"/>
  <c r="AT23"/>
  <c r="AP23"/>
  <c r="AQ25"/>
  <c r="AR25"/>
  <c r="AS25"/>
  <c r="AT25"/>
  <c r="AQ26"/>
  <c r="AR26"/>
  <c r="AS26"/>
  <c r="AT26"/>
  <c r="AQ24"/>
  <c r="AR24"/>
  <c r="AS24"/>
  <c r="AT24"/>
  <c r="AP25"/>
  <c r="AP26"/>
  <c r="AP24"/>
  <c r="AM30" l="1"/>
  <c r="AH22"/>
  <c r="AC22"/>
  <c r="X22"/>
  <c r="S22"/>
  <c r="N22"/>
  <c r="N29" l="1"/>
  <c r="AH76" l="1"/>
  <c r="AC76"/>
  <c r="X76"/>
  <c r="U76" s="1"/>
  <c r="S76"/>
  <c r="P76" s="1"/>
  <c r="N76"/>
  <c r="K76" s="1"/>
  <c r="AH74"/>
  <c r="AE74" s="1"/>
  <c r="AC74"/>
  <c r="X74"/>
  <c r="S74"/>
  <c r="P74" s="1"/>
  <c r="N74"/>
  <c r="K74" s="1"/>
  <c r="AH47"/>
  <c r="AC47"/>
  <c r="X47"/>
  <c r="S47"/>
  <c r="P47" s="1"/>
  <c r="N47"/>
  <c r="K47" s="1"/>
  <c r="AH59"/>
  <c r="AE59" s="1"/>
  <c r="AC59"/>
  <c r="Z59" s="1"/>
  <c r="X59"/>
  <c r="U59" s="1"/>
  <c r="S59"/>
  <c r="N59"/>
  <c r="AM48"/>
  <c r="AM49"/>
  <c r="AM50"/>
  <c r="AM51"/>
  <c r="AM52"/>
  <c r="AM53"/>
  <c r="AM54"/>
  <c r="AM55"/>
  <c r="AM56"/>
  <c r="AM57"/>
  <c r="AM58"/>
  <c r="AM60"/>
  <c r="AM61"/>
  <c r="AM62"/>
  <c r="AM63"/>
  <c r="AM64"/>
  <c r="AE56"/>
  <c r="AE57"/>
  <c r="AE58"/>
  <c r="AE60"/>
  <c r="AE61"/>
  <c r="AE62"/>
  <c r="AE63"/>
  <c r="AE64"/>
  <c r="Z56"/>
  <c r="Z57"/>
  <c r="Z58"/>
  <c r="Z60"/>
  <c r="Z61"/>
  <c r="Z62"/>
  <c r="Z63"/>
  <c r="Z64"/>
  <c r="U56"/>
  <c r="U57"/>
  <c r="U58"/>
  <c r="U60"/>
  <c r="U61"/>
  <c r="U62"/>
  <c r="U63"/>
  <c r="U64"/>
  <c r="P56"/>
  <c r="P57"/>
  <c r="P58"/>
  <c r="P60"/>
  <c r="P61"/>
  <c r="P62"/>
  <c r="P63"/>
  <c r="P64"/>
  <c r="K56"/>
  <c r="K57"/>
  <c r="K58"/>
  <c r="K60"/>
  <c r="AJ60" s="1"/>
  <c r="G60" s="1"/>
  <c r="J60" s="1"/>
  <c r="K61"/>
  <c r="AJ61" s="1"/>
  <c r="G61" s="1"/>
  <c r="J61" s="1"/>
  <c r="K62"/>
  <c r="AJ62" s="1"/>
  <c r="G62" s="1"/>
  <c r="J62" s="1"/>
  <c r="K63"/>
  <c r="K64"/>
  <c r="AH24"/>
  <c r="AH20" s="1"/>
  <c r="AE20" s="1"/>
  <c r="AC24"/>
  <c r="AC20" s="1"/>
  <c r="X24"/>
  <c r="U24" s="1"/>
  <c r="S24"/>
  <c r="N24"/>
  <c r="N20" s="1"/>
  <c r="K20" s="1"/>
  <c r="X20"/>
  <c r="S20"/>
  <c r="P69"/>
  <c r="AH65"/>
  <c r="AE65" s="1"/>
  <c r="AC65"/>
  <c r="Z65" s="1"/>
  <c r="X65"/>
  <c r="U65" s="1"/>
  <c r="S65"/>
  <c r="P65" s="1"/>
  <c r="N65"/>
  <c r="K65" s="1"/>
  <c r="AM71"/>
  <c r="AM72"/>
  <c r="AM73"/>
  <c r="AE71"/>
  <c r="AE72"/>
  <c r="AE73"/>
  <c r="Z71"/>
  <c r="Z72"/>
  <c r="Z73"/>
  <c r="U71"/>
  <c r="U72"/>
  <c r="U73"/>
  <c r="P71"/>
  <c r="P72"/>
  <c r="P73"/>
  <c r="K71"/>
  <c r="K72"/>
  <c r="K73"/>
  <c r="AH29"/>
  <c r="AE29" s="1"/>
  <c r="AC29"/>
  <c r="Z29" s="1"/>
  <c r="X29"/>
  <c r="U29" s="1"/>
  <c r="S29"/>
  <c r="P29" s="1"/>
  <c r="K29"/>
  <c r="AE22"/>
  <c r="AE25"/>
  <c r="AE26"/>
  <c r="AE27"/>
  <c r="AE30"/>
  <c r="AE31"/>
  <c r="AE32"/>
  <c r="AE33"/>
  <c r="AE34"/>
  <c r="AE35"/>
  <c r="AE36"/>
  <c r="AE37"/>
  <c r="AE38"/>
  <c r="AE39"/>
  <c r="AE40"/>
  <c r="AE41"/>
  <c r="AE42"/>
  <c r="AE43"/>
  <c r="AE44"/>
  <c r="AJ44" s="1"/>
  <c r="G44" s="1"/>
  <c r="J44" s="1"/>
  <c r="AE45"/>
  <c r="AE48"/>
  <c r="AE49"/>
  <c r="AE50"/>
  <c r="AE51"/>
  <c r="AE52"/>
  <c r="AE53"/>
  <c r="AE54"/>
  <c r="AE55"/>
  <c r="AE66"/>
  <c r="AE67"/>
  <c r="AE68"/>
  <c r="AE69"/>
  <c r="AE70"/>
  <c r="AE75"/>
  <c r="AE76"/>
  <c r="AE77"/>
  <c r="Z22"/>
  <c r="Z24"/>
  <c r="Z25"/>
  <c r="Z26"/>
  <c r="Z27"/>
  <c r="Z30"/>
  <c r="Z31"/>
  <c r="Z32"/>
  <c r="Z33"/>
  <c r="Z34"/>
  <c r="Z35"/>
  <c r="Z36"/>
  <c r="Z37"/>
  <c r="Z38"/>
  <c r="Z39"/>
  <c r="Z40"/>
  <c r="Z41"/>
  <c r="Z42"/>
  <c r="Z43"/>
  <c r="Z44"/>
  <c r="Z45"/>
  <c r="Z48"/>
  <c r="Z49"/>
  <c r="Z50"/>
  <c r="Z51"/>
  <c r="Z52"/>
  <c r="Z53"/>
  <c r="Z54"/>
  <c r="Z55"/>
  <c r="Z66"/>
  <c r="Z67"/>
  <c r="Z68"/>
  <c r="Z69"/>
  <c r="Z70"/>
  <c r="Z74"/>
  <c r="Z75"/>
  <c r="Z76"/>
  <c r="Z77"/>
  <c r="U22"/>
  <c r="U25"/>
  <c r="U26"/>
  <c r="U27"/>
  <c r="U30"/>
  <c r="U31"/>
  <c r="U32"/>
  <c r="U33"/>
  <c r="U34"/>
  <c r="U35"/>
  <c r="U36"/>
  <c r="U37"/>
  <c r="U38"/>
  <c r="U39"/>
  <c r="U40"/>
  <c r="U41"/>
  <c r="U42"/>
  <c r="U43"/>
  <c r="U44"/>
  <c r="U45"/>
  <c r="U48"/>
  <c r="U49"/>
  <c r="U50"/>
  <c r="U51"/>
  <c r="U52"/>
  <c r="U53"/>
  <c r="U54"/>
  <c r="U55"/>
  <c r="U66"/>
  <c r="U67"/>
  <c r="U68"/>
  <c r="U69"/>
  <c r="U70"/>
  <c r="U75"/>
  <c r="U77"/>
  <c r="P20"/>
  <c r="P22"/>
  <c r="P24"/>
  <c r="P25"/>
  <c r="P26"/>
  <c r="P27"/>
  <c r="P30"/>
  <c r="P31"/>
  <c r="P32"/>
  <c r="P33"/>
  <c r="AJ34"/>
  <c r="G34" s="1"/>
  <c r="J34" s="1"/>
  <c r="P35"/>
  <c r="P36"/>
  <c r="P37"/>
  <c r="P38"/>
  <c r="P39"/>
  <c r="P40"/>
  <c r="P41"/>
  <c r="P42"/>
  <c r="P43"/>
  <c r="P44"/>
  <c r="P45"/>
  <c r="P48"/>
  <c r="P49"/>
  <c r="P50"/>
  <c r="P51"/>
  <c r="P52"/>
  <c r="P53"/>
  <c r="P54"/>
  <c r="P55"/>
  <c r="P66"/>
  <c r="P67"/>
  <c r="P68"/>
  <c r="P70"/>
  <c r="AJ70" s="1"/>
  <c r="G70" s="1"/>
  <c r="J70" s="1"/>
  <c r="P75"/>
  <c r="P77"/>
  <c r="K22"/>
  <c r="K24"/>
  <c r="K25"/>
  <c r="K26"/>
  <c r="K27"/>
  <c r="AJ27" s="1"/>
  <c r="G27" s="1"/>
  <c r="K30"/>
  <c r="AJ30" s="1"/>
  <c r="G30" s="1"/>
  <c r="J30" s="1"/>
  <c r="K31"/>
  <c r="AJ31" s="1"/>
  <c r="G31" s="1"/>
  <c r="J31" s="1"/>
  <c r="K32"/>
  <c r="AJ32" s="1"/>
  <c r="G32" s="1"/>
  <c r="J32" s="1"/>
  <c r="K33"/>
  <c r="AJ33" s="1"/>
  <c r="G33" s="1"/>
  <c r="J33" s="1"/>
  <c r="K34"/>
  <c r="K35"/>
  <c r="K36"/>
  <c r="K37"/>
  <c r="K38"/>
  <c r="K39"/>
  <c r="K40"/>
  <c r="K41"/>
  <c r="K42"/>
  <c r="K43"/>
  <c r="AJ43" s="1"/>
  <c r="G43" s="1"/>
  <c r="J43" s="1"/>
  <c r="K44"/>
  <c r="K45"/>
  <c r="K48"/>
  <c r="AJ48" s="1"/>
  <c r="K49"/>
  <c r="AJ49" s="1"/>
  <c r="G49" s="1"/>
  <c r="J49" s="1"/>
  <c r="K50"/>
  <c r="K51"/>
  <c r="K52"/>
  <c r="K53"/>
  <c r="K54"/>
  <c r="AJ54" s="1"/>
  <c r="K55"/>
  <c r="K66"/>
  <c r="AJ66" s="1"/>
  <c r="G66" s="1"/>
  <c r="J66" s="1"/>
  <c r="K67"/>
  <c r="AJ67" s="1"/>
  <c r="G67" s="1"/>
  <c r="J67" s="1"/>
  <c r="K68"/>
  <c r="AJ68" s="1"/>
  <c r="G68" s="1"/>
  <c r="J68" s="1"/>
  <c r="K69"/>
  <c r="AJ69" s="1"/>
  <c r="G69" s="1"/>
  <c r="J69" s="1"/>
  <c r="K70"/>
  <c r="K75"/>
  <c r="K77"/>
  <c r="AM22"/>
  <c r="AM25"/>
  <c r="AM26"/>
  <c r="AM27"/>
  <c r="AM31"/>
  <c r="AM32"/>
  <c r="AM33"/>
  <c r="AM34"/>
  <c r="AM35"/>
  <c r="AM36"/>
  <c r="AM37"/>
  <c r="AM38"/>
  <c r="AM39"/>
  <c r="AM40"/>
  <c r="AM41"/>
  <c r="AM42"/>
  <c r="AM43"/>
  <c r="AM44"/>
  <c r="AM45"/>
  <c r="AM66"/>
  <c r="AM67"/>
  <c r="AM68"/>
  <c r="AM69"/>
  <c r="AM70"/>
  <c r="AM75"/>
  <c r="AM77"/>
  <c r="AJ26"/>
  <c r="G26" s="1"/>
  <c r="AJ38"/>
  <c r="G38" s="1"/>
  <c r="J38" s="1"/>
  <c r="AJ58" l="1"/>
  <c r="G58" s="1"/>
  <c r="J58" s="1"/>
  <c r="AJ45"/>
  <c r="G45" s="1"/>
  <c r="J45" s="1"/>
  <c r="AJ57"/>
  <c r="G57" s="1"/>
  <c r="J57" s="1"/>
  <c r="AJ55"/>
  <c r="G55" s="1"/>
  <c r="J55" s="1"/>
  <c r="AJ39"/>
  <c r="G39" s="1"/>
  <c r="J39" s="1"/>
  <c r="AJ37"/>
  <c r="G37" s="1"/>
  <c r="J37" s="1"/>
  <c r="AM29"/>
  <c r="AE24"/>
  <c r="AJ24" s="1"/>
  <c r="G24" s="1"/>
  <c r="AJ25"/>
  <c r="G25" s="1"/>
  <c r="AJ22"/>
  <c r="G22" s="1"/>
  <c r="X46"/>
  <c r="X28" s="1"/>
  <c r="X21" s="1"/>
  <c r="U21" s="1"/>
  <c r="AE47"/>
  <c r="AH46"/>
  <c r="AE46" s="1"/>
  <c r="AC46"/>
  <c r="Z46" s="1"/>
  <c r="Z47"/>
  <c r="AJ53"/>
  <c r="G53" s="1"/>
  <c r="J53" s="1"/>
  <c r="AJ52"/>
  <c r="G52" s="1"/>
  <c r="J52" s="1"/>
  <c r="AJ51"/>
  <c r="G51" s="1"/>
  <c r="J51" s="1"/>
  <c r="AJ50"/>
  <c r="G50" s="1"/>
  <c r="J50" s="1"/>
  <c r="N46"/>
  <c r="N28" s="1"/>
  <c r="U74"/>
  <c r="AJ74" s="1"/>
  <c r="G74" s="1"/>
  <c r="J74" s="1"/>
  <c r="P59"/>
  <c r="S46"/>
  <c r="S28" s="1"/>
  <c r="AJ64"/>
  <c r="G64" s="1"/>
  <c r="J64" s="1"/>
  <c r="AJ63"/>
  <c r="G63" s="1"/>
  <c r="J63" s="1"/>
  <c r="AJ56"/>
  <c r="G56" s="1"/>
  <c r="J56" s="1"/>
  <c r="AJ76"/>
  <c r="G76" s="1"/>
  <c r="AM76"/>
  <c r="AJ77"/>
  <c r="G77" s="1"/>
  <c r="AM74"/>
  <c r="AJ75"/>
  <c r="G75" s="1"/>
  <c r="J75" s="1"/>
  <c r="U47"/>
  <c r="G48"/>
  <c r="J48" s="1"/>
  <c r="AM47"/>
  <c r="AM59"/>
  <c r="K59"/>
  <c r="G54"/>
  <c r="J54" s="1"/>
  <c r="AJ73"/>
  <c r="G73" s="1"/>
  <c r="J73" s="1"/>
  <c r="AJ72"/>
  <c r="G72" s="1"/>
  <c r="J72" s="1"/>
  <c r="AJ71"/>
  <c r="G71" s="1"/>
  <c r="J71" s="1"/>
  <c r="Z20"/>
  <c r="U20"/>
  <c r="AM24"/>
  <c r="AM20"/>
  <c r="AM65"/>
  <c r="AJ65"/>
  <c r="G65" s="1"/>
  <c r="J65" s="1"/>
  <c r="AJ40"/>
  <c r="G40" s="1"/>
  <c r="J40" s="1"/>
  <c r="AJ36"/>
  <c r="G36" s="1"/>
  <c r="J36" s="1"/>
  <c r="AJ42"/>
  <c r="G42" s="1"/>
  <c r="J42" s="1"/>
  <c r="AJ41"/>
  <c r="G41" s="1"/>
  <c r="J41" s="1"/>
  <c r="AJ35"/>
  <c r="G35" s="1"/>
  <c r="J35" s="1"/>
  <c r="AJ29"/>
  <c r="G29" s="1"/>
  <c r="J29" s="1"/>
  <c r="U46" l="1"/>
  <c r="AC28"/>
  <c r="AC21" s="1"/>
  <c r="Z21" s="1"/>
  <c r="N21"/>
  <c r="K21" s="1"/>
  <c r="AJ20"/>
  <c r="G20" s="1"/>
  <c r="AH28"/>
  <c r="AH21" s="1"/>
  <c r="AE21" s="1"/>
  <c r="AJ47"/>
  <c r="G47" s="1"/>
  <c r="J47" s="1"/>
  <c r="P46"/>
  <c r="X19"/>
  <c r="U19" s="1"/>
  <c r="U28"/>
  <c r="P28"/>
  <c r="S21"/>
  <c r="AJ59"/>
  <c r="G59" s="1"/>
  <c r="J59" s="1"/>
  <c r="K46"/>
  <c r="AM46"/>
  <c r="Z28" l="1"/>
  <c r="AC19"/>
  <c r="Z19" s="1"/>
  <c r="AE28"/>
  <c r="AM28"/>
  <c r="AH19"/>
  <c r="AE19" s="1"/>
  <c r="N19"/>
  <c r="K19" s="1"/>
  <c r="AJ46"/>
  <c r="G46" s="1"/>
  <c r="J46" s="1"/>
  <c r="AM21"/>
  <c r="P21"/>
  <c r="AJ21" s="1"/>
  <c r="G21" s="1"/>
  <c r="J21" s="1"/>
  <c r="S19"/>
  <c r="K28"/>
  <c r="AJ28" l="1"/>
  <c r="G28" s="1"/>
  <c r="J28" s="1"/>
  <c r="AM19"/>
  <c r="P19"/>
  <c r="AJ19" s="1"/>
  <c r="G19" s="1"/>
  <c r="J19" s="1"/>
</calcChain>
</file>

<file path=xl/sharedStrings.xml><?xml version="1.0" encoding="utf-8"?>
<sst xmlns="http://schemas.openxmlformats.org/spreadsheetml/2006/main" count="310" uniqueCount="149">
  <si>
    <t xml:space="preserve">  Наименование инвестиционного проекта (группы инвестиционных проектов)</t>
  </si>
  <si>
    <t>1</t>
  </si>
  <si>
    <t>1.1</t>
  </si>
  <si>
    <t>1.2</t>
  </si>
  <si>
    <t>Идентификатор инвестиционного проекта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</si>
  <si>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</si>
  <si>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</si>
  <si>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Год раскрытия информации: 2024 год</t>
  </si>
  <si>
    <t xml:space="preserve"> на 2025-2029 годы</t>
  </si>
  <si>
    <t>Технологические присоединения</t>
  </si>
  <si>
    <t>1.3</t>
  </si>
  <si>
    <t>2</t>
  </si>
  <si>
    <t>3</t>
  </si>
  <si>
    <t>2.1</t>
  </si>
  <si>
    <t>2.2</t>
  </si>
  <si>
    <t>Реконструкция, модернизация, техническое перевооружение  трансформаторных и иных подстанций, распределительных пунктов:</t>
  </si>
  <si>
    <t>3.1</t>
  </si>
  <si>
    <t>Реконструкция, модернизация, техническое перевооружение воздушных линий электропередачи:</t>
  </si>
  <si>
    <t>максимальной мощностью до 15 кВт включительно</t>
  </si>
  <si>
    <t>максимальной мощностью до 150 кВт включительно</t>
  </si>
  <si>
    <t>I</t>
  </si>
  <si>
    <t>III</t>
  </si>
  <si>
    <t>II</t>
  </si>
  <si>
    <t>Реконструкция, модернизация, техническое перевооружение объектов электроэнергетики, всего</t>
  </si>
  <si>
    <t>Технологические присоединения энергопринимающих устройств потребителей, всего</t>
  </si>
  <si>
    <t>ВСЕГО по инвестиционной программе:</t>
  </si>
  <si>
    <t>Прочие инвестиционные проекты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</si>
  <si>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</si>
  <si>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</si>
  <si>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</si>
  <si>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</si>
  <si>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</si>
  <si>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</si>
  <si>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</si>
  <si>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</si>
  <si>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</si>
  <si>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</si>
  <si>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свыше 150 кВт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</si>
  <si>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</si>
  <si>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</t>
  </si>
  <si>
    <t xml:space="preserve">Утвержденные плановые значения показателей приведены в соответствии с                                                                                                                                                                            </t>
  </si>
  <si>
    <t>Приложение № 2</t>
  </si>
  <si>
    <t>Форма 2. План финансирования капитальных вложений по инвестиционным проектам</t>
  </si>
  <si>
    <t>Год начала реализации инвестиционного проекта</t>
  </si>
  <si>
    <t>Год окончания реализации инвестиционного проекта</t>
  </si>
  <si>
    <t>План</t>
  </si>
  <si>
    <t>Полная сметная стоимость инвестиционного проекта  в соответствии с утвержденной проектной документацией</t>
  </si>
  <si>
    <t>в базисном уровне цен, млн.рублей (с НДС)</t>
  </si>
  <si>
    <t>месяц и год составления сметной документации</t>
  </si>
  <si>
    <t>в ценах, сложившихся ко времени составления сметной документации, млн.рублей            (с НДС)</t>
  </si>
  <si>
    <t>Оценка полной стоимости инвестиционного проекта в прогнозных ценах соответствующих лет, млн.рублей            (с НДС)</t>
  </si>
  <si>
    <t>Остаток финансирования капитальных вложений в прогнозных ценах соответствующих лет, млн.рублей                 (с НДС)</t>
  </si>
  <si>
    <t>План на 01.01.2025</t>
  </si>
  <si>
    <t>Утвержденный план 2025 год</t>
  </si>
  <si>
    <t>Общий объём финансирования, в том числе за счёт: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</si>
  <si>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</si>
  <si>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</si>
  <si>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государственным ценам (тарифам)</t>
  </si>
  <si>
    <t>иных источников финансирования</t>
  </si>
  <si>
    <t>Утвержденный план 2026 год</t>
  </si>
  <si>
    <t>Утвержденный план 2027 год</t>
  </si>
  <si>
    <t>Утвержденный план 2028 год</t>
  </si>
  <si>
    <t>Утвержденный план 2029 год</t>
  </si>
  <si>
    <t>Итого (план)</t>
  </si>
  <si>
    <t>Финансирование капитальных вложений в прогнозных ценах соответствующих лет, млн. рублей (с НДС)</t>
  </si>
  <si>
    <t>нд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</si>
  <si>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</si>
  <si>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</si>
  <si>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</si>
  <si>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</si>
  <si>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</si>
  <si>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</si>
  <si>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</si>
  <si>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КТП - 428</t>
  </si>
  <si>
    <t>КТП - 477</t>
  </si>
  <si>
    <t>КТП - 017</t>
  </si>
  <si>
    <t>КТП - 370</t>
  </si>
  <si>
    <t>КТП - 376</t>
  </si>
  <si>
    <t>КТП - 390</t>
  </si>
  <si>
    <t>КТП - 250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</si>
  <si>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</si>
  <si>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</si>
  <si>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</si>
  <si>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</si>
  <si>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</si>
  <si>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</si>
  <si>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</si>
  <si>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</si>
  <si>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</si>
  <si>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ПС "Кирпичная" ф-12</t>
  </si>
  <si>
    <t>ПС "Северная" ф-28</t>
  </si>
  <si>
    <t>ПС "Птицефабрика" ф-6</t>
  </si>
  <si>
    <t>ПС "Силикатная" ф-13</t>
  </si>
  <si>
    <t>ПС "Астрахановка" ф-10</t>
  </si>
  <si>
    <t>ПС "Астрахановка" ф-26</t>
  </si>
  <si>
    <t>Реконструкция, модернизация, техническое перевооружение кабельных линий электропередачи 10 кВ:</t>
  </si>
  <si>
    <t>ПС "Западная" ф 37 - ТП 9А</t>
  </si>
  <si>
    <t>ПС "Западная" ф 26 - ТП 9А</t>
  </si>
  <si>
    <t>ПС "Зейская" ф 9 - РП 5</t>
  </si>
  <si>
    <t>ПС "Зейская" ф 33 - РП 5</t>
  </si>
  <si>
    <t>ТП 96 - ТП 96А</t>
  </si>
  <si>
    <t>РП 5 - ТП 96</t>
  </si>
  <si>
    <t>РП 5 - ТП 100Б</t>
  </si>
  <si>
    <t>ПС "ПРП" ф 14 - ТП 167</t>
  </si>
  <si>
    <t>ПС "Центральная" ф 11 - ТП 381</t>
  </si>
  <si>
    <t>Реконструкция, модернизация, техническое перевооружение кабельных линий электропередачи 0,4 кВ: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</si>
  <si>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</si>
  <si>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</si>
  <si>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</si>
  <si>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</si>
  <si>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</si>
  <si>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</si>
  <si>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</si>
  <si>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</si>
  <si>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</si>
  <si>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</si>
  <si>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</si>
  <si>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2.2.2.1</t>
  </si>
  <si>
    <t>ТП 47 - МКД Амурская 146, Зейская 161, 167</t>
  </si>
  <si>
    <t>ТП 79 - МКД Зейская 67, Колхозный 4, 6</t>
  </si>
  <si>
    <t>ТП 54 - МКД Зейская 141, Трудовая 25, 27</t>
  </si>
  <si>
    <t>ТП 50А - МКД Трудовая 26, 38; Шимановского 23, 25/1; Зейская 151</t>
  </si>
  <si>
    <t>2.2.2.2</t>
  </si>
  <si>
    <t>2.2.2.3</t>
  </si>
  <si>
    <t>2.2.2.4</t>
  </si>
  <si>
    <t>2.2.2.5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</si>
  <si>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</si>
  <si>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</si>
  <si>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</si>
  <si>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</si>
  <si>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</si>
  <si>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</si>
  <si>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</si>
  <si>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</si>
  <si>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2.3</t>
  </si>
  <si>
    <t>2.3.1</t>
  </si>
  <si>
    <t>ПС "Центральная" ф 5 - ТП 394</t>
  </si>
  <si>
    <t>ПС "Астрахановка" ф 19 - ТП 737А</t>
  </si>
  <si>
    <t xml:space="preserve">ПС "Центральная" ф-35 </t>
  </si>
  <si>
    <t>ТП "Новая" - МКД Ломоносова 166, 168; Б.Хмельницкого 67</t>
  </si>
  <si>
    <t>ПС "Астрахановка" ф-20</t>
  </si>
  <si>
    <t>Приобретение автотранспорта, основных
средств, программного обеспечения, оборудования и механизмов</t>
  </si>
  <si>
    <t>КТП - 032 А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</si>
  <si>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</si>
  <si>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Реконструкция, модернизация, техническое перевооружение объектов электроэнергетики: ВЛ, КЛ, КТП, АСКУЭ</t>
  </si>
  <si>
    <t>КТП - 369 п. Новый</t>
  </si>
  <si>
    <t>Установка АСКУЭ</t>
  </si>
  <si>
    <t>к приказу №380 от 05.05.2016</t>
  </si>
  <si>
    <t>Реконструкция, модернизация, техническое перевооружение кабельных и воздушных линий электропередачи: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</si>
</sst>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0000"/>
  </numFmts>
  <fonts count="44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36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34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2" fillId="9" borderId="3" applyNumberFormat="0" applyAlignment="0" applyProtection="0"/>
    <xf numFmtId="0" fontId="13" fillId="22" borderId="4" applyNumberFormat="0" applyAlignment="0" applyProtection="0"/>
    <xf numFmtId="0" fontId="14" fillId="22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5" borderId="10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05">
    <xf numFmtId="0" fontId="0" fillId="0" borderId="0" xfId="0"/>
    <xf numFmtId="0" fontId="3" fillId="0" borderId="0" xfId="1" applyFont="1"/>
    <xf numFmtId="0" fontId="3" fillId="0" borderId="0" xfId="1" applyFont="1" applyBorder="1"/>
    <xf numFmtId="0" fontId="6" fillId="0" borderId="0" xfId="0" applyFont="1" applyFill="1" applyAlignment="1"/>
    <xf numFmtId="0" fontId="3" fillId="0" borderId="0" xfId="1" applyFont="1" applyAlignment="1">
      <alignment vertical="center"/>
    </xf>
    <xf numFmtId="0" fontId="7" fillId="0" borderId="0" xfId="1" applyFont="1"/>
    <xf numFmtId="0" fontId="4" fillId="0" borderId="0" xfId="1" applyFont="1"/>
    <xf numFmtId="0" fontId="3" fillId="2" borderId="0" xfId="1" applyFont="1" applyFill="1"/>
    <xf numFmtId="0" fontId="3" fillId="0" borderId="0" xfId="1" applyFont="1" applyAlignment="1">
      <alignment horizontal="left"/>
    </xf>
    <xf numFmtId="0" fontId="3" fillId="3" borderId="0" xfId="1" applyFont="1" applyFill="1"/>
    <xf numFmtId="0" fontId="3" fillId="26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3" fillId="27" borderId="0" xfId="1" applyFont="1" applyFill="1" applyAlignment="1">
      <alignment horizontal="left"/>
    </xf>
    <xf numFmtId="0" fontId="4" fillId="0" borderId="0" xfId="1" applyFont="1" applyAlignment="1">
      <alignment horizontal="center"/>
    </xf>
    <xf numFmtId="0" fontId="33" fillId="0" borderId="0" xfId="1" applyFont="1"/>
    <xf numFmtId="0" fontId="33" fillId="0" borderId="0" xfId="1" applyFont="1" applyAlignment="1">
      <alignment horizontal="left"/>
    </xf>
    <xf numFmtId="0" fontId="33" fillId="2" borderId="0" xfId="1" applyFont="1" applyFill="1"/>
    <xf numFmtId="0" fontId="34" fillId="2" borderId="0" xfId="0" applyFont="1" applyFill="1" applyAlignment="1"/>
    <xf numFmtId="0" fontId="35" fillId="2" borderId="0" xfId="1" applyFont="1" applyFill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3" fillId="2" borderId="0" xfId="1" applyFont="1" applyFill="1" applyBorder="1"/>
    <xf numFmtId="0" fontId="33" fillId="0" borderId="0" xfId="1" applyFont="1" applyBorder="1"/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left" vertical="center"/>
    </xf>
    <xf numFmtId="0" fontId="33" fillId="2" borderId="0" xfId="1" applyFont="1" applyFill="1" applyAlignment="1">
      <alignment horizontal="center" vertical="center"/>
    </xf>
    <xf numFmtId="0" fontId="34" fillId="0" borderId="0" xfId="0" applyFont="1" applyFill="1" applyAlignment="1"/>
    <xf numFmtId="0" fontId="30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/>
    </xf>
    <xf numFmtId="49" fontId="32" fillId="0" borderId="1" xfId="1" applyNumberFormat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left" vertical="center" wrapText="1"/>
    </xf>
    <xf numFmtId="0" fontId="30" fillId="0" borderId="1" xfId="1" applyFont="1" applyBorder="1"/>
    <xf numFmtId="49" fontId="30" fillId="2" borderId="1" xfId="1" applyNumberFormat="1" applyFont="1" applyFill="1" applyBorder="1" applyAlignment="1">
      <alignment horizontal="center" vertical="center"/>
    </xf>
    <xf numFmtId="49" fontId="32" fillId="2" borderId="1" xfId="1" applyNumberFormat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0" fontId="30" fillId="0" borderId="15" xfId="1" applyNumberFormat="1" applyFont="1" applyBorder="1" applyAlignment="1">
      <alignment horizontal="center"/>
    </xf>
    <xf numFmtId="0" fontId="30" fillId="2" borderId="15" xfId="1" applyNumberFormat="1" applyFont="1" applyFill="1" applyBorder="1" applyAlignment="1">
      <alignment horizontal="center"/>
    </xf>
    <xf numFmtId="0" fontId="30" fillId="2" borderId="1" xfId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 textRotation="90" wrapText="1"/>
    </xf>
    <xf numFmtId="0" fontId="40" fillId="2" borderId="1" xfId="1" applyFont="1" applyFill="1" applyBorder="1" applyAlignment="1">
      <alignment horizontal="center" vertical="center"/>
    </xf>
    <xf numFmtId="167" fontId="41" fillId="2" borderId="1" xfId="1" applyNumberFormat="1" applyFont="1" applyFill="1" applyBorder="1" applyAlignment="1">
      <alignment horizontal="center" vertical="center"/>
    </xf>
    <xf numFmtId="167" fontId="40" fillId="2" borderId="1" xfId="1" applyNumberFormat="1" applyFont="1" applyFill="1" applyBorder="1" applyAlignment="1">
      <alignment horizontal="center" vertical="center"/>
    </xf>
    <xf numFmtId="167" fontId="40" fillId="0" borderId="1" xfId="1" applyNumberFormat="1" applyFont="1" applyBorder="1" applyAlignment="1">
      <alignment horizontal="center" vertical="center"/>
    </xf>
    <xf numFmtId="167" fontId="42" fillId="0" borderId="1" xfId="1" applyNumberFormat="1" applyFont="1" applyBorder="1" applyAlignment="1">
      <alignment horizontal="center" vertical="center"/>
    </xf>
    <xf numFmtId="167" fontId="42" fillId="2" borderId="1" xfId="1" applyNumberFormat="1" applyFont="1" applyFill="1" applyBorder="1" applyAlignment="1">
      <alignment horizontal="center" vertical="center"/>
    </xf>
    <xf numFmtId="167" fontId="40" fillId="28" borderId="1" xfId="1" applyNumberFormat="1" applyFont="1" applyFill="1" applyBorder="1" applyAlignment="1">
      <alignment horizontal="center" vertical="center"/>
    </xf>
    <xf numFmtId="49" fontId="32" fillId="0" borderId="13" xfId="1" applyNumberFormat="1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vertical="center" wrapText="1"/>
    </xf>
    <xf numFmtId="0" fontId="30" fillId="0" borderId="13" xfId="1" applyFont="1" applyBorder="1"/>
    <xf numFmtId="0" fontId="40" fillId="2" borderId="13" xfId="1" applyFont="1" applyFill="1" applyBorder="1" applyAlignment="1">
      <alignment horizontal="center" vertical="center"/>
    </xf>
    <xf numFmtId="167" fontId="41" fillId="2" borderId="13" xfId="1" applyNumberFormat="1" applyFont="1" applyFill="1" applyBorder="1" applyAlignment="1">
      <alignment horizontal="center" vertical="center"/>
    </xf>
    <xf numFmtId="167" fontId="40" fillId="2" borderId="13" xfId="1" applyNumberFormat="1" applyFont="1" applyFill="1" applyBorder="1" applyAlignment="1">
      <alignment horizontal="center" vertical="center"/>
    </xf>
    <xf numFmtId="167" fontId="42" fillId="2" borderId="13" xfId="1" applyNumberFormat="1" applyFont="1" applyFill="1" applyBorder="1" applyAlignment="1">
      <alignment horizontal="center" vertical="center"/>
    </xf>
    <xf numFmtId="167" fontId="42" fillId="0" borderId="13" xfId="1" applyNumberFormat="1" applyFont="1" applyBorder="1" applyAlignment="1">
      <alignment horizontal="center" vertical="center"/>
    </xf>
    <xf numFmtId="167" fontId="40" fillId="0" borderId="13" xfId="1" applyNumberFormat="1" applyFont="1" applyBorder="1" applyAlignment="1">
      <alignment horizontal="center" vertical="center"/>
    </xf>
    <xf numFmtId="49" fontId="32" fillId="0" borderId="15" xfId="1" applyNumberFormat="1" applyFont="1" applyFill="1" applyBorder="1" applyAlignment="1">
      <alignment horizontal="center" vertical="center"/>
    </xf>
    <xf numFmtId="0" fontId="30" fillId="0" borderId="15" xfId="1" applyFont="1" applyBorder="1"/>
    <xf numFmtId="0" fontId="40" fillId="2" borderId="15" xfId="1" applyFont="1" applyFill="1" applyBorder="1" applyAlignment="1">
      <alignment horizontal="center" vertical="center"/>
    </xf>
    <xf numFmtId="167" fontId="41" fillId="2" borderId="15" xfId="1" applyNumberFormat="1" applyFont="1" applyFill="1" applyBorder="1" applyAlignment="1">
      <alignment horizontal="center" vertical="center"/>
    </xf>
    <xf numFmtId="167" fontId="40" fillId="2" borderId="15" xfId="1" applyNumberFormat="1" applyFont="1" applyFill="1" applyBorder="1" applyAlignment="1">
      <alignment horizontal="center" vertical="center"/>
    </xf>
    <xf numFmtId="167" fontId="40" fillId="0" borderId="15" xfId="1" applyNumberFormat="1" applyFont="1" applyBorder="1" applyAlignment="1">
      <alignment horizontal="center" vertical="center"/>
    </xf>
    <xf numFmtId="167" fontId="42" fillId="0" borderId="15" xfId="1" applyNumberFormat="1" applyFont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wrapText="1"/>
    </xf>
    <xf numFmtId="0" fontId="30" fillId="0" borderId="12" xfId="1" applyFont="1" applyBorder="1"/>
    <xf numFmtId="0" fontId="40" fillId="2" borderId="12" xfId="1" applyFont="1" applyFill="1" applyBorder="1"/>
    <xf numFmtId="167" fontId="41" fillId="2" borderId="12" xfId="1" applyNumberFormat="1" applyFont="1" applyFill="1" applyBorder="1" applyAlignment="1">
      <alignment horizontal="center" vertical="center"/>
    </xf>
    <xf numFmtId="167" fontId="40" fillId="2" borderId="12" xfId="1" applyNumberFormat="1" applyFont="1" applyFill="1" applyBorder="1" applyAlignment="1">
      <alignment horizontal="center" vertical="center"/>
    </xf>
    <xf numFmtId="167" fontId="42" fillId="0" borderId="12" xfId="1" applyNumberFormat="1" applyFont="1" applyBorder="1" applyAlignment="1">
      <alignment horizontal="center" vertical="center"/>
    </xf>
    <xf numFmtId="167" fontId="40" fillId="0" borderId="12" xfId="1" applyNumberFormat="1" applyFont="1" applyBorder="1" applyAlignment="1">
      <alignment horizontal="center" vertical="center"/>
    </xf>
    <xf numFmtId="167" fontId="40" fillId="0" borderId="16" xfId="1" applyNumberFormat="1" applyFont="1" applyBorder="1" applyAlignment="1">
      <alignment horizontal="center" vertical="center"/>
    </xf>
    <xf numFmtId="0" fontId="32" fillId="0" borderId="15" xfId="1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32" fillId="2" borderId="1" xfId="1" applyFont="1" applyFill="1" applyBorder="1" applyAlignment="1">
      <alignment horizontal="left" vertical="center" wrapText="1"/>
    </xf>
    <xf numFmtId="49" fontId="30" fillId="2" borderId="1" xfId="1" applyNumberFormat="1" applyFont="1" applyFill="1" applyBorder="1" applyAlignment="1">
      <alignment horizontal="left" vertical="center" wrapText="1"/>
    </xf>
    <xf numFmtId="0" fontId="37" fillId="2" borderId="1" xfId="1" applyFont="1" applyFill="1" applyBorder="1" applyAlignment="1">
      <alignment horizontal="left" vertical="center" wrapText="1"/>
    </xf>
    <xf numFmtId="0" fontId="31" fillId="2" borderId="2" xfId="1" applyFont="1" applyFill="1" applyBorder="1" applyAlignment="1">
      <alignment horizontal="left" vertical="center" wrapText="1"/>
    </xf>
    <xf numFmtId="0" fontId="32" fillId="2" borderId="2" xfId="1" applyFont="1" applyFill="1" applyBorder="1" applyAlignment="1">
      <alignment horizontal="left" vertical="center" wrapText="1"/>
    </xf>
    <xf numFmtId="0" fontId="31" fillId="2" borderId="1" xfId="1" applyNumberFormat="1" applyFont="1" applyFill="1" applyBorder="1" applyAlignment="1" applyProtection="1">
      <alignment horizontal="left" vertical="center" wrapText="1"/>
    </xf>
    <xf numFmtId="0" fontId="32" fillId="0" borderId="2" xfId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 wrapText="1"/>
    </xf>
    <xf numFmtId="168" fontId="43" fillId="0" borderId="1" xfId="1" applyNumberFormat="1" applyFont="1" applyBorder="1"/>
    <xf numFmtId="168" fontId="43" fillId="0" borderId="0" xfId="1" applyNumberFormat="1" applyFont="1"/>
    <xf numFmtId="167" fontId="42" fillId="0" borderId="0" xfId="1" applyNumberFormat="1" applyFont="1" applyBorder="1" applyAlignment="1">
      <alignment horizontal="center" vertical="center"/>
    </xf>
    <xf numFmtId="167" fontId="40" fillId="0" borderId="0" xfId="1" applyNumberFormat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0" fontId="39" fillId="2" borderId="0" xfId="1" applyFont="1" applyFill="1" applyBorder="1" applyAlignment="1">
      <alignment horizontal="center" vertical="center" textRotation="90" wrapText="1"/>
    </xf>
    <xf numFmtId="0" fontId="30" fillId="0" borderId="0" xfId="1" applyFont="1" applyBorder="1" applyAlignment="1">
      <alignment horizontal="center"/>
    </xf>
    <xf numFmtId="167" fontId="42" fillId="2" borderId="15" xfId="1" applyNumberFormat="1" applyFont="1" applyFill="1" applyBorder="1" applyAlignment="1">
      <alignment horizontal="center" vertical="center"/>
    </xf>
    <xf numFmtId="0" fontId="30" fillId="0" borderId="2" xfId="1" applyFont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 wrapText="1"/>
    </xf>
    <xf numFmtId="0" fontId="30" fillId="0" borderId="16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center" vertical="center" wrapText="1"/>
    </xf>
    <xf numFmtId="0" fontId="30" fillId="0" borderId="15" xfId="1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35" fillId="0" borderId="0" xfId="1" applyFont="1" applyAlignment="1">
      <alignment horizontal="center"/>
    </xf>
    <xf numFmtId="0" fontId="33" fillId="2" borderId="0" xfId="1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top"/>
    </xf>
  </cellXfs>
  <cellStyles count="23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2 2" xfId="38"/>
    <cellStyle name="Обычный 2" xfId="39"/>
    <cellStyle name="Обычный 2 26 2" xfId="40"/>
    <cellStyle name="Обычный 3" xfId="4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85"/>
  <sheetViews>
    <sheetView tabSelected="1" view="pageBreakPreview" topLeftCell="C19" zoomScale="25" zoomScaleSheetLayoutView="25" workbookViewId="0">
      <selection activeCell="R28" sqref="R28"/>
    </sheetView>
  </sheetViews>
  <sheetFormatPr defaultRowHeight="12"/>
  <cols>
    <col min="1" max="1" width="18" style="1" customWidth="1"/>
    <col min="2" max="2" width="106.375" style="8" customWidth="1"/>
    <col min="3" max="3" width="27.25" style="1" customWidth="1"/>
    <col min="4" max="4" width="26" style="1" customWidth="1"/>
    <col min="5" max="5" width="49.625" style="1" customWidth="1"/>
    <col min="6" max="6" width="27.75" style="1" customWidth="1"/>
    <col min="7" max="7" width="31.5" style="1" customWidth="1"/>
    <col min="8" max="8" width="32.125" style="7" customWidth="1"/>
    <col min="9" max="9" width="37.875" style="7" customWidth="1"/>
    <col min="10" max="10" width="38.5" style="7" customWidth="1"/>
    <col min="11" max="13" width="22.125" style="7" customWidth="1"/>
    <col min="14" max="17" width="22.125" style="1" customWidth="1"/>
    <col min="18" max="18" width="22.125" style="7" customWidth="1"/>
    <col min="19" max="35" width="22.125" style="1" customWidth="1"/>
    <col min="36" max="36" width="26.625" style="1" customWidth="1"/>
    <col min="37" max="38" width="22.125" style="1" customWidth="1"/>
    <col min="39" max="39" width="26.125" style="1" customWidth="1"/>
    <col min="40" max="41" width="22.125" style="1" customWidth="1"/>
    <col min="42" max="46" width="29" style="1" customWidth="1"/>
    <col min="47" max="16384" width="9" style="1"/>
  </cols>
  <sheetData>
    <row r="1" spans="1:41" s="14" customFormat="1" ht="49.5" customHeight="1">
      <c r="B1" s="15"/>
      <c r="H1" s="16"/>
      <c r="I1" s="16"/>
      <c r="J1" s="16"/>
      <c r="K1" s="16"/>
      <c r="L1" s="16"/>
      <c r="M1" s="16"/>
      <c r="R1" s="16"/>
      <c r="X1" s="17"/>
      <c r="Z1" s="17"/>
      <c r="AA1" s="17"/>
      <c r="AK1" s="17" t="s">
        <v>41</v>
      </c>
    </row>
    <row r="2" spans="1:41" s="14" customFormat="1" ht="49.5" customHeight="1">
      <c r="B2" s="15"/>
      <c r="H2" s="16"/>
      <c r="I2" s="16"/>
      <c r="J2" s="16"/>
      <c r="K2" s="16"/>
      <c r="L2" s="18"/>
      <c r="M2" s="18"/>
      <c r="N2" s="19"/>
      <c r="O2" s="19"/>
      <c r="P2" s="19"/>
      <c r="R2" s="16"/>
      <c r="X2" s="17"/>
      <c r="Z2" s="17"/>
      <c r="AA2" s="17"/>
      <c r="AK2" s="17" t="s">
        <v>147</v>
      </c>
    </row>
    <row r="3" spans="1:41" s="14" customFormat="1" ht="52.5" customHeight="1">
      <c r="B3" s="15"/>
      <c r="H3" s="16"/>
      <c r="I3" s="16"/>
      <c r="J3" s="16"/>
      <c r="K3" s="16"/>
      <c r="L3" s="20"/>
      <c r="M3" s="20"/>
      <c r="N3" s="21"/>
      <c r="O3" s="21"/>
      <c r="P3" s="21"/>
      <c r="R3" s="16"/>
    </row>
    <row r="4" spans="1:41" s="14" customFormat="1" ht="49.5" customHeight="1">
      <c r="A4" s="99" t="s">
        <v>42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41" s="14" customFormat="1" ht="49.5" customHeight="1">
      <c r="A5" s="100" t="s">
        <v>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41" s="14" customFormat="1" ht="49.5" customHeight="1">
      <c r="B6" s="15"/>
      <c r="H6" s="16"/>
      <c r="I6" s="16"/>
      <c r="J6" s="16"/>
      <c r="K6" s="16"/>
      <c r="L6" s="16"/>
      <c r="M6" s="16"/>
      <c r="R6" s="16"/>
    </row>
    <row r="7" spans="1:41" s="14" customFormat="1" ht="49.5" customHeight="1">
      <c r="A7" s="93" t="s">
        <v>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41" s="14" customFormat="1" ht="49.5" customHeight="1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41" s="14" customFormat="1" ht="13.5" customHeight="1">
      <c r="B9" s="15"/>
      <c r="H9" s="16"/>
      <c r="I9" s="16"/>
      <c r="J9" s="16"/>
      <c r="K9" s="16"/>
      <c r="L9" s="16"/>
      <c r="M9" s="16"/>
      <c r="R9" s="16"/>
    </row>
    <row r="10" spans="1:41" s="14" customFormat="1" ht="49.5" customHeight="1">
      <c r="A10" s="101" t="s">
        <v>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41" s="14" customFormat="1" ht="22.5" customHeight="1">
      <c r="A11" s="22"/>
      <c r="B11" s="23"/>
      <c r="C11" s="22"/>
      <c r="D11" s="22"/>
      <c r="E11" s="22"/>
      <c r="F11" s="22"/>
      <c r="G11" s="22"/>
      <c r="H11" s="24"/>
      <c r="I11" s="24"/>
      <c r="J11" s="24"/>
      <c r="K11" s="24"/>
      <c r="L11" s="24"/>
      <c r="M11" s="24"/>
      <c r="N11" s="22"/>
      <c r="O11" s="22"/>
      <c r="P11" s="22"/>
      <c r="Q11" s="22"/>
      <c r="R11" s="24"/>
      <c r="S11" s="22"/>
      <c r="T11" s="22"/>
      <c r="U11" s="22"/>
      <c r="V11" s="22"/>
      <c r="W11" s="22"/>
      <c r="X11" s="22"/>
      <c r="Y11" s="22"/>
      <c r="Z11" s="22"/>
      <c r="AA11" s="22"/>
    </row>
    <row r="12" spans="1:41" s="21" customFormat="1" ht="58.5" customHeight="1">
      <c r="A12" s="102" t="s">
        <v>40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21" customFormat="1" ht="49.5" customHeight="1">
      <c r="A13" s="104" t="s">
        <v>38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2" customFormat="1" ht="15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17.75" customHeight="1">
      <c r="A15" s="96" t="s">
        <v>39</v>
      </c>
      <c r="B15" s="96" t="s">
        <v>0</v>
      </c>
      <c r="C15" s="96" t="s">
        <v>4</v>
      </c>
      <c r="D15" s="96" t="s">
        <v>43</v>
      </c>
      <c r="E15" s="96" t="s">
        <v>44</v>
      </c>
      <c r="F15" s="89" t="s">
        <v>46</v>
      </c>
      <c r="G15" s="90"/>
      <c r="H15" s="91"/>
      <c r="I15" s="96" t="s">
        <v>50</v>
      </c>
      <c r="J15" s="96" t="s">
        <v>51</v>
      </c>
      <c r="K15" s="92" t="s">
        <v>64</v>
      </c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85"/>
    </row>
    <row r="16" spans="1:41" ht="217.5" customHeight="1">
      <c r="A16" s="97"/>
      <c r="B16" s="97"/>
      <c r="C16" s="97"/>
      <c r="D16" s="97"/>
      <c r="E16" s="98"/>
      <c r="F16" s="89" t="s">
        <v>45</v>
      </c>
      <c r="G16" s="90"/>
      <c r="H16" s="91"/>
      <c r="I16" s="98"/>
      <c r="J16" s="98"/>
      <c r="K16" s="89" t="s">
        <v>53</v>
      </c>
      <c r="L16" s="90"/>
      <c r="M16" s="90"/>
      <c r="N16" s="90"/>
      <c r="O16" s="91"/>
      <c r="P16" s="89" t="s">
        <v>59</v>
      </c>
      <c r="Q16" s="90"/>
      <c r="R16" s="90"/>
      <c r="S16" s="90"/>
      <c r="T16" s="91"/>
      <c r="U16" s="89" t="s">
        <v>60</v>
      </c>
      <c r="V16" s="90"/>
      <c r="W16" s="90"/>
      <c r="X16" s="90"/>
      <c r="Y16" s="91"/>
      <c r="Z16" s="89" t="s">
        <v>61</v>
      </c>
      <c r="AA16" s="90"/>
      <c r="AB16" s="90"/>
      <c r="AC16" s="90"/>
      <c r="AD16" s="91"/>
      <c r="AE16" s="89" t="s">
        <v>62</v>
      </c>
      <c r="AF16" s="90"/>
      <c r="AG16" s="90"/>
      <c r="AH16" s="90"/>
      <c r="AI16" s="91"/>
      <c r="AJ16" s="89" t="s">
        <v>63</v>
      </c>
      <c r="AK16" s="90"/>
      <c r="AL16" s="90"/>
      <c r="AM16" s="90"/>
      <c r="AN16" s="91"/>
      <c r="AO16" s="85"/>
    </row>
    <row r="17" spans="1:46" s="5" customFormat="1" ht="409.5" customHeight="1">
      <c r="A17" s="98"/>
      <c r="B17" s="98"/>
      <c r="C17" s="98"/>
      <c r="D17" s="98"/>
      <c r="E17" s="37" t="s">
        <v>45</v>
      </c>
      <c r="F17" s="37" t="s">
        <v>47</v>
      </c>
      <c r="G17" s="37" t="s">
        <v>49</v>
      </c>
      <c r="H17" s="37" t="s">
        <v>48</v>
      </c>
      <c r="I17" s="37" t="s">
        <v>45</v>
      </c>
      <c r="J17" s="37" t="s">
        <v>52</v>
      </c>
      <c r="K17" s="38" t="s">
        <v>54</v>
      </c>
      <c r="L17" s="38" t="s">
        <v>55</v>
      </c>
      <c r="M17" s="38" t="s">
        <v>56</v>
      </c>
      <c r="N17" s="38" t="s">
        <v>57</v>
      </c>
      <c r="O17" s="38" t="s">
        <v>58</v>
      </c>
      <c r="P17" s="38" t="s">
        <v>54</v>
      </c>
      <c r="Q17" s="38" t="s">
        <v>55</v>
      </c>
      <c r="R17" s="38" t="s">
        <v>56</v>
      </c>
      <c r="S17" s="38" t="s">
        <v>57</v>
      </c>
      <c r="T17" s="38" t="s">
        <v>58</v>
      </c>
      <c r="U17" s="38" t="s">
        <v>54</v>
      </c>
      <c r="V17" s="38" t="s">
        <v>55</v>
      </c>
      <c r="W17" s="38" t="s">
        <v>56</v>
      </c>
      <c r="X17" s="38" t="s">
        <v>57</v>
      </c>
      <c r="Y17" s="38" t="s">
        <v>58</v>
      </c>
      <c r="Z17" s="38" t="s">
        <v>54</v>
      </c>
      <c r="AA17" s="38" t="s">
        <v>55</v>
      </c>
      <c r="AB17" s="38" t="s">
        <v>56</v>
      </c>
      <c r="AC17" s="38" t="s">
        <v>57</v>
      </c>
      <c r="AD17" s="38" t="s">
        <v>58</v>
      </c>
      <c r="AE17" s="38" t="s">
        <v>54</v>
      </c>
      <c r="AF17" s="38" t="s">
        <v>55</v>
      </c>
      <c r="AG17" s="38" t="s">
        <v>56</v>
      </c>
      <c r="AH17" s="38" t="s">
        <v>57</v>
      </c>
      <c r="AI17" s="38" t="s">
        <v>58</v>
      </c>
      <c r="AJ17" s="38" t="s">
        <v>54</v>
      </c>
      <c r="AK17" s="38" t="s">
        <v>55</v>
      </c>
      <c r="AL17" s="38" t="s">
        <v>56</v>
      </c>
      <c r="AM17" s="38" t="s">
        <v>57</v>
      </c>
      <c r="AN17" s="38" t="s">
        <v>58</v>
      </c>
      <c r="AO17" s="86"/>
    </row>
    <row r="18" spans="1:46" s="13" customFormat="1" ht="35.25">
      <c r="A18" s="26">
        <v>1</v>
      </c>
      <c r="B18" s="27">
        <v>2</v>
      </c>
      <c r="C18" s="26">
        <v>3</v>
      </c>
      <c r="D18" s="35">
        <v>4</v>
      </c>
      <c r="E18" s="35">
        <v>5</v>
      </c>
      <c r="F18" s="35">
        <v>6</v>
      </c>
      <c r="G18" s="35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5">
        <v>14</v>
      </c>
      <c r="O18" s="35">
        <v>15</v>
      </c>
      <c r="P18" s="35">
        <v>16</v>
      </c>
      <c r="Q18" s="35">
        <v>17</v>
      </c>
      <c r="R18" s="36">
        <v>18</v>
      </c>
      <c r="S18" s="35">
        <v>19</v>
      </c>
      <c r="T18" s="35">
        <v>20</v>
      </c>
      <c r="U18" s="35">
        <v>21</v>
      </c>
      <c r="V18" s="35">
        <v>22</v>
      </c>
      <c r="W18" s="35">
        <v>23</v>
      </c>
      <c r="X18" s="35">
        <v>24</v>
      </c>
      <c r="Y18" s="35">
        <v>25</v>
      </c>
      <c r="Z18" s="35">
        <v>26</v>
      </c>
      <c r="AA18" s="35">
        <v>27</v>
      </c>
      <c r="AB18" s="27">
        <v>28</v>
      </c>
      <c r="AC18" s="27">
        <v>29</v>
      </c>
      <c r="AD18" s="27">
        <v>30</v>
      </c>
      <c r="AE18" s="27">
        <v>31</v>
      </c>
      <c r="AF18" s="27">
        <v>32</v>
      </c>
      <c r="AG18" s="27">
        <v>33</v>
      </c>
      <c r="AH18" s="27">
        <v>34</v>
      </c>
      <c r="AI18" s="27">
        <v>35</v>
      </c>
      <c r="AJ18" s="27">
        <v>36</v>
      </c>
      <c r="AK18" s="27">
        <v>37</v>
      </c>
      <c r="AL18" s="27">
        <v>38</v>
      </c>
      <c r="AM18" s="27">
        <v>39</v>
      </c>
      <c r="AN18" s="27">
        <v>40</v>
      </c>
      <c r="AO18" s="87"/>
    </row>
    <row r="19" spans="1:46" ht="77.25" customHeight="1">
      <c r="A19" s="28"/>
      <c r="B19" s="29" t="s">
        <v>25</v>
      </c>
      <c r="C19" s="30"/>
      <c r="D19" s="39">
        <v>2025</v>
      </c>
      <c r="E19" s="39">
        <v>2029</v>
      </c>
      <c r="F19" s="39" t="s">
        <v>65</v>
      </c>
      <c r="G19" s="40">
        <f>AJ19</f>
        <v>1287.9372000000001</v>
      </c>
      <c r="H19" s="39" t="s">
        <v>65</v>
      </c>
      <c r="I19" s="39" t="s">
        <v>65</v>
      </c>
      <c r="J19" s="41">
        <f>G19</f>
        <v>1287.9372000000001</v>
      </c>
      <c r="K19" s="44">
        <f>L19+M19+N19+O19</f>
        <v>253.66200000000001</v>
      </c>
      <c r="L19" s="44"/>
      <c r="M19" s="44"/>
      <c r="N19" s="44">
        <f>N20+N21+N22</f>
        <v>253.66200000000001</v>
      </c>
      <c r="O19" s="44"/>
      <c r="P19" s="44">
        <f>Q19+R19+S19+T19</f>
        <v>253.96680000000003</v>
      </c>
      <c r="Q19" s="44"/>
      <c r="R19" s="44"/>
      <c r="S19" s="44">
        <f>S20+S21+S22</f>
        <v>253.96680000000003</v>
      </c>
      <c r="T19" s="44"/>
      <c r="U19" s="44">
        <f>V19+W19+X19+Y19</f>
        <v>256.53479999999996</v>
      </c>
      <c r="V19" s="44"/>
      <c r="W19" s="44"/>
      <c r="X19" s="44">
        <f>X20+X21+X22</f>
        <v>256.53479999999996</v>
      </c>
      <c r="Y19" s="44"/>
      <c r="Z19" s="44">
        <f>AA19+AB19+AC19+AD19</f>
        <v>259.86360000000002</v>
      </c>
      <c r="AA19" s="44"/>
      <c r="AB19" s="43"/>
      <c r="AC19" s="44">
        <f>AC20+AC21+AC22</f>
        <v>259.86360000000002</v>
      </c>
      <c r="AD19" s="43"/>
      <c r="AE19" s="43">
        <f>AF19+AG19+AH19+AI19</f>
        <v>263.91000000000003</v>
      </c>
      <c r="AF19" s="43"/>
      <c r="AG19" s="43"/>
      <c r="AH19" s="44">
        <f>AH20+AH21+AH22</f>
        <v>263.91000000000003</v>
      </c>
      <c r="AI19" s="43"/>
      <c r="AJ19" s="43">
        <f>K19+P19+U19+Z19+AE19</f>
        <v>1287.9372000000001</v>
      </c>
      <c r="AK19" s="43"/>
      <c r="AL19" s="43"/>
      <c r="AM19" s="43">
        <f>N19+S19+X19+AC19+AH19</f>
        <v>1287.9372000000001</v>
      </c>
      <c r="AN19" s="42"/>
      <c r="AO19" s="42"/>
      <c r="AP19" s="45">
        <v>40.619999999999997</v>
      </c>
      <c r="AQ19" s="45">
        <v>42.244999999999997</v>
      </c>
      <c r="AR19" s="45">
        <v>43.935000000000002</v>
      </c>
      <c r="AS19" s="45">
        <v>45.692</v>
      </c>
      <c r="AT19" s="45">
        <v>47.52</v>
      </c>
    </row>
    <row r="20" spans="1:46" ht="77.25" customHeight="1">
      <c r="A20" s="28" t="s">
        <v>20</v>
      </c>
      <c r="B20" s="29" t="s">
        <v>9</v>
      </c>
      <c r="C20" s="30"/>
      <c r="D20" s="39">
        <v>2025</v>
      </c>
      <c r="E20" s="39">
        <v>2029</v>
      </c>
      <c r="F20" s="39" t="s">
        <v>65</v>
      </c>
      <c r="G20" s="40">
        <f t="shared" ref="G20:G77" si="0">AJ20</f>
        <v>701.0064000000001</v>
      </c>
      <c r="H20" s="39" t="s">
        <v>65</v>
      </c>
      <c r="I20" s="39" t="s">
        <v>65</v>
      </c>
      <c r="J20" s="41">
        <f t="shared" ref="J20:J77" si="1">G20</f>
        <v>701.0064000000001</v>
      </c>
      <c r="K20" s="44">
        <f t="shared" ref="K20:K77" si="2">L20+M20+N20+O20</f>
        <v>129.4248</v>
      </c>
      <c r="L20" s="44"/>
      <c r="M20" s="44"/>
      <c r="N20" s="44">
        <f>N24</f>
        <v>129.4248</v>
      </c>
      <c r="O20" s="44"/>
      <c r="P20" s="44">
        <f t="shared" ref="P20:P77" si="3">Q20+R20+S20+T20</f>
        <v>134.60160000000002</v>
      </c>
      <c r="Q20" s="44"/>
      <c r="R20" s="44"/>
      <c r="S20" s="44">
        <f>S24</f>
        <v>134.60160000000002</v>
      </c>
      <c r="T20" s="44"/>
      <c r="U20" s="44">
        <f t="shared" ref="U20:U77" si="4">V20+W20+X20+Y20</f>
        <v>139.98599999999999</v>
      </c>
      <c r="V20" s="44"/>
      <c r="W20" s="44"/>
      <c r="X20" s="44">
        <f>X24</f>
        <v>139.98599999999999</v>
      </c>
      <c r="Y20" s="44"/>
      <c r="Z20" s="44">
        <f t="shared" ref="Z20:Z77" si="5">AA20+AB20+AC20+AD20</f>
        <v>145.58519999999999</v>
      </c>
      <c r="AA20" s="44"/>
      <c r="AB20" s="43"/>
      <c r="AC20" s="44">
        <f>AC24</f>
        <v>145.58519999999999</v>
      </c>
      <c r="AD20" s="43"/>
      <c r="AE20" s="43">
        <f t="shared" ref="AE20:AE77" si="6">AF20+AG20+AH20+AI20</f>
        <v>151.40880000000001</v>
      </c>
      <c r="AF20" s="43"/>
      <c r="AG20" s="43"/>
      <c r="AH20" s="44">
        <f>AH24</f>
        <v>151.40880000000001</v>
      </c>
      <c r="AI20" s="43"/>
      <c r="AJ20" s="43">
        <f t="shared" ref="AJ20:AJ77" si="7">K20+P20+U20+Z20+AE20</f>
        <v>701.0064000000001</v>
      </c>
      <c r="AK20" s="43"/>
      <c r="AL20" s="43"/>
      <c r="AM20" s="43">
        <f t="shared" ref="AM20:AM77" si="8">N20+S20+X20+AC20+AH20</f>
        <v>701.0064000000001</v>
      </c>
      <c r="AN20" s="42"/>
      <c r="AO20" s="42"/>
      <c r="AP20" s="45">
        <v>36.210999999999999</v>
      </c>
      <c r="AQ20" s="45">
        <v>37.658999999999999</v>
      </c>
      <c r="AR20" s="45">
        <v>39.164999999999999</v>
      </c>
      <c r="AS20" s="45">
        <v>40.731999999999999</v>
      </c>
      <c r="AT20" s="45">
        <v>42.360999999999997</v>
      </c>
    </row>
    <row r="21" spans="1:46" ht="131.25" customHeight="1">
      <c r="A21" s="28" t="s">
        <v>22</v>
      </c>
      <c r="B21" s="29" t="s">
        <v>144</v>
      </c>
      <c r="C21" s="30"/>
      <c r="D21" s="39">
        <v>2025</v>
      </c>
      <c r="E21" s="39">
        <v>2029</v>
      </c>
      <c r="F21" s="39" t="s">
        <v>65</v>
      </c>
      <c r="G21" s="40">
        <f t="shared" si="0"/>
        <v>490.2636</v>
      </c>
      <c r="H21" s="39" t="s">
        <v>65</v>
      </c>
      <c r="I21" s="39" t="s">
        <v>65</v>
      </c>
      <c r="J21" s="41">
        <f t="shared" si="1"/>
        <v>490.2636</v>
      </c>
      <c r="K21" s="44">
        <f t="shared" si="2"/>
        <v>111.3972</v>
      </c>
      <c r="L21" s="44"/>
      <c r="M21" s="44"/>
      <c r="N21" s="44">
        <f>N28</f>
        <v>111.3972</v>
      </c>
      <c r="O21" s="44"/>
      <c r="P21" s="44">
        <f t="shared" si="3"/>
        <v>92.25</v>
      </c>
      <c r="Q21" s="44"/>
      <c r="R21" s="44"/>
      <c r="S21" s="44">
        <f>S28</f>
        <v>92.25</v>
      </c>
      <c r="T21" s="44"/>
      <c r="U21" s="44">
        <f t="shared" si="4"/>
        <v>101.95679999999999</v>
      </c>
      <c r="V21" s="44"/>
      <c r="W21" s="44"/>
      <c r="X21" s="44">
        <f>X28</f>
        <v>101.95679999999999</v>
      </c>
      <c r="Y21" s="44"/>
      <c r="Z21" s="44">
        <f t="shared" si="5"/>
        <v>90.704400000000007</v>
      </c>
      <c r="AA21" s="44"/>
      <c r="AB21" s="43"/>
      <c r="AC21" s="44">
        <f>AC28</f>
        <v>90.704400000000007</v>
      </c>
      <c r="AD21" s="43"/>
      <c r="AE21" s="43">
        <f t="shared" si="6"/>
        <v>93.955199999999991</v>
      </c>
      <c r="AF21" s="43"/>
      <c r="AG21" s="43"/>
      <c r="AH21" s="44">
        <f>AH28</f>
        <v>93.955199999999991</v>
      </c>
      <c r="AI21" s="43"/>
      <c r="AJ21" s="43">
        <f t="shared" si="7"/>
        <v>490.2636</v>
      </c>
      <c r="AK21" s="43"/>
      <c r="AL21" s="43"/>
      <c r="AM21" s="43">
        <f t="shared" si="8"/>
        <v>490.2636</v>
      </c>
      <c r="AN21" s="42"/>
      <c r="AO21" s="42"/>
      <c r="AP21" s="45">
        <v>31.023</v>
      </c>
      <c r="AQ21" s="45">
        <v>32.264000000000003</v>
      </c>
      <c r="AR21" s="45">
        <v>33.555</v>
      </c>
      <c r="AS21" s="45">
        <v>34.896999999999998</v>
      </c>
      <c r="AT21" s="45">
        <v>36.292999999999999</v>
      </c>
    </row>
    <row r="22" spans="1:46" ht="95.25" customHeight="1">
      <c r="A22" s="46" t="s">
        <v>21</v>
      </c>
      <c r="B22" s="47" t="s">
        <v>26</v>
      </c>
      <c r="C22" s="48"/>
      <c r="D22" s="49">
        <v>2025</v>
      </c>
      <c r="E22" s="49">
        <v>2029</v>
      </c>
      <c r="F22" s="49" t="s">
        <v>65</v>
      </c>
      <c r="G22" s="50">
        <f t="shared" si="0"/>
        <v>96.667200000000008</v>
      </c>
      <c r="H22" s="49" t="s">
        <v>65</v>
      </c>
      <c r="I22" s="49" t="s">
        <v>65</v>
      </c>
      <c r="J22" s="51">
        <f t="shared" si="1"/>
        <v>96.667200000000008</v>
      </c>
      <c r="K22" s="52">
        <f t="shared" si="2"/>
        <v>12.84</v>
      </c>
      <c r="L22" s="52"/>
      <c r="M22" s="52"/>
      <c r="N22" s="52">
        <f>N77</f>
        <v>12.84</v>
      </c>
      <c r="O22" s="52"/>
      <c r="P22" s="52">
        <f t="shared" si="3"/>
        <v>27.115200000000002</v>
      </c>
      <c r="Q22" s="52"/>
      <c r="R22" s="52"/>
      <c r="S22" s="52">
        <f>S77</f>
        <v>27.115200000000002</v>
      </c>
      <c r="T22" s="52"/>
      <c r="U22" s="52">
        <f t="shared" si="4"/>
        <v>14.592000000000001</v>
      </c>
      <c r="V22" s="52"/>
      <c r="W22" s="52"/>
      <c r="X22" s="52">
        <f>X77</f>
        <v>14.592000000000001</v>
      </c>
      <c r="Y22" s="52"/>
      <c r="Z22" s="52">
        <f t="shared" si="5"/>
        <v>23.574000000000002</v>
      </c>
      <c r="AA22" s="52"/>
      <c r="AB22" s="52"/>
      <c r="AC22" s="52">
        <f>AC77</f>
        <v>23.574000000000002</v>
      </c>
      <c r="AD22" s="52"/>
      <c r="AE22" s="52">
        <f t="shared" si="6"/>
        <v>18.545999999999999</v>
      </c>
      <c r="AF22" s="52"/>
      <c r="AG22" s="52"/>
      <c r="AH22" s="52">
        <f>AH77</f>
        <v>18.545999999999999</v>
      </c>
      <c r="AI22" s="53"/>
      <c r="AJ22" s="53">
        <f t="shared" si="7"/>
        <v>96.667200000000008</v>
      </c>
      <c r="AK22" s="53"/>
      <c r="AL22" s="53"/>
      <c r="AM22" s="53">
        <f t="shared" si="8"/>
        <v>96.667200000000008</v>
      </c>
      <c r="AN22" s="54"/>
      <c r="AO22" s="84"/>
      <c r="AP22" s="82">
        <f>SUM(AP24:AT26)</f>
        <v>701.00639999999999</v>
      </c>
    </row>
    <row r="23" spans="1:46" ht="50.25" customHeight="1">
      <c r="A23" s="62"/>
      <c r="B23" s="63"/>
      <c r="C23" s="64"/>
      <c r="D23" s="65"/>
      <c r="E23" s="65"/>
      <c r="F23" s="65"/>
      <c r="G23" s="66"/>
      <c r="H23" s="65"/>
      <c r="I23" s="65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8"/>
      <c r="AK23" s="69"/>
      <c r="AL23" s="69"/>
      <c r="AM23" s="69"/>
      <c r="AN23" s="70"/>
      <c r="AO23" s="84"/>
      <c r="AP23" s="82">
        <f>SUM(AP24:AP26)</f>
        <v>129.42479999999998</v>
      </c>
      <c r="AQ23" s="82">
        <f t="shared" ref="AQ23:AT23" si="9">SUM(AQ24:AQ26)</f>
        <v>134.60159999999999</v>
      </c>
      <c r="AR23" s="82">
        <f t="shared" si="9"/>
        <v>139.98599999999999</v>
      </c>
      <c r="AS23" s="82">
        <f t="shared" si="9"/>
        <v>145.58519999999999</v>
      </c>
      <c r="AT23" s="82">
        <f t="shared" si="9"/>
        <v>151.40880000000001</v>
      </c>
    </row>
    <row r="24" spans="1:46" ht="131.25" customHeight="1">
      <c r="A24" s="55" t="s">
        <v>1</v>
      </c>
      <c r="B24" s="71" t="s">
        <v>24</v>
      </c>
      <c r="C24" s="56"/>
      <c r="D24" s="57">
        <v>2025</v>
      </c>
      <c r="E24" s="57">
        <v>2029</v>
      </c>
      <c r="F24" s="57" t="s">
        <v>65</v>
      </c>
      <c r="G24" s="58">
        <f t="shared" si="0"/>
        <v>701.0064000000001</v>
      </c>
      <c r="H24" s="57" t="s">
        <v>65</v>
      </c>
      <c r="I24" s="57" t="s">
        <v>65</v>
      </c>
      <c r="J24" s="59">
        <f t="shared" si="1"/>
        <v>701.0064000000001</v>
      </c>
      <c r="K24" s="59">
        <f t="shared" si="2"/>
        <v>129.4248</v>
      </c>
      <c r="L24" s="59"/>
      <c r="M24" s="59"/>
      <c r="N24" s="88">
        <f>N25+N26+N27</f>
        <v>129.4248</v>
      </c>
      <c r="O24" s="88"/>
      <c r="P24" s="88">
        <f t="shared" si="3"/>
        <v>134.60160000000002</v>
      </c>
      <c r="Q24" s="88"/>
      <c r="R24" s="88"/>
      <c r="S24" s="88">
        <f>S25+S26+S27</f>
        <v>134.60160000000002</v>
      </c>
      <c r="T24" s="88"/>
      <c r="U24" s="88">
        <f t="shared" si="4"/>
        <v>139.98599999999999</v>
      </c>
      <c r="V24" s="88"/>
      <c r="W24" s="88"/>
      <c r="X24" s="88">
        <f>X25+X26+X27</f>
        <v>139.98599999999999</v>
      </c>
      <c r="Y24" s="88"/>
      <c r="Z24" s="88">
        <f t="shared" si="5"/>
        <v>145.58519999999999</v>
      </c>
      <c r="AA24" s="88"/>
      <c r="AB24" s="61"/>
      <c r="AC24" s="88">
        <f>AC25+AC26+AC27</f>
        <v>145.58519999999999</v>
      </c>
      <c r="AD24" s="61"/>
      <c r="AE24" s="61">
        <f t="shared" si="6"/>
        <v>151.40880000000001</v>
      </c>
      <c r="AF24" s="61"/>
      <c r="AG24" s="61"/>
      <c r="AH24" s="88">
        <f>AH25+AH26+AH27</f>
        <v>151.40880000000001</v>
      </c>
      <c r="AI24" s="61"/>
      <c r="AJ24" s="61">
        <f t="shared" si="7"/>
        <v>701.0064000000001</v>
      </c>
      <c r="AK24" s="61"/>
      <c r="AL24" s="61"/>
      <c r="AM24" s="61">
        <f t="shared" si="8"/>
        <v>701.0064000000001</v>
      </c>
      <c r="AN24" s="60"/>
      <c r="AO24" s="60"/>
      <c r="AP24" s="81">
        <f>AP19*1.2</f>
        <v>48.743999999999993</v>
      </c>
      <c r="AQ24" s="81">
        <f t="shared" ref="AQ24:AT24" si="10">AQ19*1.2</f>
        <v>50.693999999999996</v>
      </c>
      <c r="AR24" s="81">
        <f t="shared" si="10"/>
        <v>52.722000000000001</v>
      </c>
      <c r="AS24" s="81">
        <f t="shared" si="10"/>
        <v>54.830399999999997</v>
      </c>
      <c r="AT24" s="81">
        <f t="shared" si="10"/>
        <v>57.024000000000001</v>
      </c>
    </row>
    <row r="25" spans="1:46" ht="77.25" customHeight="1">
      <c r="A25" s="31" t="s">
        <v>2</v>
      </c>
      <c r="B25" s="72" t="s">
        <v>18</v>
      </c>
      <c r="C25" s="26"/>
      <c r="D25" s="39">
        <v>2025</v>
      </c>
      <c r="E25" s="39">
        <v>2029</v>
      </c>
      <c r="F25" s="39" t="s">
        <v>65</v>
      </c>
      <c r="G25" s="40">
        <f t="shared" si="0"/>
        <v>264.01440000000002</v>
      </c>
      <c r="H25" s="39" t="s">
        <v>65</v>
      </c>
      <c r="I25" s="39" t="s">
        <v>65</v>
      </c>
      <c r="J25" s="41">
        <f t="shared" si="1"/>
        <v>264.01440000000002</v>
      </c>
      <c r="K25" s="41">
        <f t="shared" si="2"/>
        <v>48.744</v>
      </c>
      <c r="L25" s="41"/>
      <c r="M25" s="41"/>
      <c r="N25" s="45">
        <v>48.744</v>
      </c>
      <c r="O25" s="41"/>
      <c r="P25" s="41">
        <f t="shared" si="3"/>
        <v>50.694000000000003</v>
      </c>
      <c r="Q25" s="41"/>
      <c r="R25" s="41"/>
      <c r="S25" s="45">
        <v>50.694000000000003</v>
      </c>
      <c r="T25" s="41"/>
      <c r="U25" s="41">
        <f t="shared" si="4"/>
        <v>52.722000000000001</v>
      </c>
      <c r="V25" s="41"/>
      <c r="W25" s="41"/>
      <c r="X25" s="45">
        <v>52.722000000000001</v>
      </c>
      <c r="Y25" s="41"/>
      <c r="Z25" s="41">
        <f t="shared" si="5"/>
        <v>54.830399999999997</v>
      </c>
      <c r="AA25" s="41"/>
      <c r="AB25" s="42"/>
      <c r="AC25" s="45">
        <v>54.830399999999997</v>
      </c>
      <c r="AD25" s="42"/>
      <c r="AE25" s="42">
        <f t="shared" si="6"/>
        <v>57.024000000000001</v>
      </c>
      <c r="AF25" s="42"/>
      <c r="AG25" s="42"/>
      <c r="AH25" s="45">
        <v>57.024000000000001</v>
      </c>
      <c r="AI25" s="42"/>
      <c r="AJ25" s="43">
        <f t="shared" si="7"/>
        <v>264.01440000000002</v>
      </c>
      <c r="AK25" s="42"/>
      <c r="AL25" s="42"/>
      <c r="AM25" s="42">
        <f t="shared" si="8"/>
        <v>264.01440000000002</v>
      </c>
      <c r="AN25" s="42"/>
      <c r="AO25" s="42"/>
      <c r="AP25" s="81">
        <f t="shared" ref="AP25:AT26" si="11">AP20*1.2</f>
        <v>43.453199999999995</v>
      </c>
      <c r="AQ25" s="81">
        <f t="shared" si="11"/>
        <v>45.190799999999996</v>
      </c>
      <c r="AR25" s="81">
        <f t="shared" si="11"/>
        <v>46.997999999999998</v>
      </c>
      <c r="AS25" s="81">
        <f t="shared" si="11"/>
        <v>48.878399999999999</v>
      </c>
      <c r="AT25" s="81">
        <f t="shared" si="11"/>
        <v>50.833199999999998</v>
      </c>
    </row>
    <row r="26" spans="1:46" ht="77.25" customHeight="1">
      <c r="A26" s="31" t="s">
        <v>3</v>
      </c>
      <c r="B26" s="72" t="s">
        <v>19</v>
      </c>
      <c r="C26" s="26"/>
      <c r="D26" s="39">
        <v>2025</v>
      </c>
      <c r="E26" s="39">
        <v>2029</v>
      </c>
      <c r="F26" s="39" t="s">
        <v>65</v>
      </c>
      <c r="G26" s="40">
        <f t="shared" si="0"/>
        <v>235.3536</v>
      </c>
      <c r="H26" s="39" t="s">
        <v>65</v>
      </c>
      <c r="I26" s="39" t="s">
        <v>65</v>
      </c>
      <c r="J26" s="41">
        <f t="shared" si="1"/>
        <v>235.3536</v>
      </c>
      <c r="K26" s="41">
        <f t="shared" si="2"/>
        <v>43.453200000000002</v>
      </c>
      <c r="L26" s="41"/>
      <c r="M26" s="41"/>
      <c r="N26" s="45">
        <v>43.453200000000002</v>
      </c>
      <c r="O26" s="41"/>
      <c r="P26" s="41">
        <f t="shared" si="3"/>
        <v>45.190800000000003</v>
      </c>
      <c r="Q26" s="41"/>
      <c r="R26" s="41"/>
      <c r="S26" s="45">
        <v>45.190800000000003</v>
      </c>
      <c r="T26" s="41"/>
      <c r="U26" s="41">
        <f t="shared" si="4"/>
        <v>46.997999999999998</v>
      </c>
      <c r="V26" s="41"/>
      <c r="W26" s="41"/>
      <c r="X26" s="45">
        <v>46.997999999999998</v>
      </c>
      <c r="Y26" s="41"/>
      <c r="Z26" s="41">
        <f t="shared" si="5"/>
        <v>48.878399999999999</v>
      </c>
      <c r="AA26" s="41"/>
      <c r="AB26" s="42"/>
      <c r="AC26" s="45">
        <v>48.878399999999999</v>
      </c>
      <c r="AD26" s="42"/>
      <c r="AE26" s="42">
        <f t="shared" si="6"/>
        <v>50.833199999999998</v>
      </c>
      <c r="AF26" s="42"/>
      <c r="AG26" s="42"/>
      <c r="AH26" s="45">
        <v>50.833199999999998</v>
      </c>
      <c r="AI26" s="42"/>
      <c r="AJ26" s="43">
        <f t="shared" si="7"/>
        <v>235.3536</v>
      </c>
      <c r="AK26" s="42"/>
      <c r="AL26" s="42"/>
      <c r="AM26" s="42">
        <f t="shared" si="8"/>
        <v>235.3536</v>
      </c>
      <c r="AN26" s="42"/>
      <c r="AO26" s="42"/>
      <c r="AP26" s="81">
        <f t="shared" si="11"/>
        <v>37.227599999999995</v>
      </c>
      <c r="AQ26" s="81">
        <f t="shared" si="11"/>
        <v>38.716799999999999</v>
      </c>
      <c r="AR26" s="81">
        <f t="shared" si="11"/>
        <v>40.265999999999998</v>
      </c>
      <c r="AS26" s="81">
        <f t="shared" si="11"/>
        <v>41.876399999999997</v>
      </c>
      <c r="AT26" s="81">
        <f t="shared" si="11"/>
        <v>43.551600000000001</v>
      </c>
    </row>
    <row r="27" spans="1:46" ht="77.25" customHeight="1">
      <c r="A27" s="31" t="s">
        <v>10</v>
      </c>
      <c r="B27" s="72" t="s">
        <v>37</v>
      </c>
      <c r="C27" s="26"/>
      <c r="D27" s="39">
        <v>2025</v>
      </c>
      <c r="E27" s="39">
        <v>2029</v>
      </c>
      <c r="F27" s="39" t="s">
        <v>65</v>
      </c>
      <c r="G27" s="40">
        <f t="shared" si="0"/>
        <v>201.63839999999999</v>
      </c>
      <c r="H27" s="39" t="s">
        <v>65</v>
      </c>
      <c r="I27" s="39" t="s">
        <v>65</v>
      </c>
      <c r="J27" s="41">
        <f t="shared" si="1"/>
        <v>201.63839999999999</v>
      </c>
      <c r="K27" s="41">
        <f t="shared" si="2"/>
        <v>37.227600000000002</v>
      </c>
      <c r="L27" s="41"/>
      <c r="M27" s="41"/>
      <c r="N27" s="45">
        <v>37.227600000000002</v>
      </c>
      <c r="O27" s="41"/>
      <c r="P27" s="41">
        <f t="shared" si="3"/>
        <v>38.716799999999999</v>
      </c>
      <c r="Q27" s="41"/>
      <c r="R27" s="41"/>
      <c r="S27" s="45">
        <v>38.716799999999999</v>
      </c>
      <c r="T27" s="41"/>
      <c r="U27" s="41">
        <f t="shared" si="4"/>
        <v>40.265999999999998</v>
      </c>
      <c r="V27" s="41"/>
      <c r="W27" s="41"/>
      <c r="X27" s="45">
        <v>40.265999999999998</v>
      </c>
      <c r="Y27" s="41"/>
      <c r="Z27" s="41">
        <f t="shared" si="5"/>
        <v>41.876399999999997</v>
      </c>
      <c r="AA27" s="41"/>
      <c r="AB27" s="42"/>
      <c r="AC27" s="45">
        <v>41.876399999999997</v>
      </c>
      <c r="AD27" s="42"/>
      <c r="AE27" s="42">
        <f t="shared" si="6"/>
        <v>43.551600000000001</v>
      </c>
      <c r="AF27" s="42"/>
      <c r="AG27" s="42"/>
      <c r="AH27" s="45">
        <v>43.551600000000001</v>
      </c>
      <c r="AI27" s="42"/>
      <c r="AJ27" s="43">
        <f t="shared" si="7"/>
        <v>201.63839999999999</v>
      </c>
      <c r="AK27" s="42"/>
      <c r="AL27" s="42"/>
      <c r="AM27" s="42">
        <f t="shared" si="8"/>
        <v>201.63839999999999</v>
      </c>
      <c r="AN27" s="42"/>
      <c r="AO27" s="84"/>
    </row>
    <row r="28" spans="1:46" ht="116.25" customHeight="1">
      <c r="A28" s="31" t="s">
        <v>11</v>
      </c>
      <c r="B28" s="29" t="s">
        <v>23</v>
      </c>
      <c r="C28" s="26"/>
      <c r="D28" s="39">
        <v>2025</v>
      </c>
      <c r="E28" s="39">
        <v>2029</v>
      </c>
      <c r="F28" s="39" t="s">
        <v>65</v>
      </c>
      <c r="G28" s="40">
        <f>AJ28</f>
        <v>490.2636</v>
      </c>
      <c r="H28" s="39" t="s">
        <v>65</v>
      </c>
      <c r="I28" s="39" t="s">
        <v>65</v>
      </c>
      <c r="J28" s="41">
        <f t="shared" si="1"/>
        <v>490.2636</v>
      </c>
      <c r="K28" s="44">
        <f t="shared" si="2"/>
        <v>111.3972</v>
      </c>
      <c r="L28" s="44"/>
      <c r="M28" s="44"/>
      <c r="N28" s="44">
        <f>N29+N46+N74</f>
        <v>111.3972</v>
      </c>
      <c r="O28" s="44"/>
      <c r="P28" s="44">
        <f t="shared" si="3"/>
        <v>92.25</v>
      </c>
      <c r="Q28" s="44"/>
      <c r="R28" s="44"/>
      <c r="S28" s="44">
        <f>S29+S46+S74</f>
        <v>92.25</v>
      </c>
      <c r="T28" s="44"/>
      <c r="U28" s="44">
        <f t="shared" si="4"/>
        <v>101.95679999999999</v>
      </c>
      <c r="V28" s="44"/>
      <c r="W28" s="44"/>
      <c r="X28" s="44">
        <f>X29+X46+X74</f>
        <v>101.95679999999999</v>
      </c>
      <c r="Y28" s="44"/>
      <c r="Z28" s="44">
        <f t="shared" si="5"/>
        <v>90.704400000000007</v>
      </c>
      <c r="AA28" s="44"/>
      <c r="AB28" s="43"/>
      <c r="AC28" s="44">
        <f>AC29+AC46+AC74</f>
        <v>90.704400000000007</v>
      </c>
      <c r="AD28" s="43"/>
      <c r="AE28" s="43">
        <f t="shared" si="6"/>
        <v>93.955199999999991</v>
      </c>
      <c r="AF28" s="43"/>
      <c r="AG28" s="43"/>
      <c r="AH28" s="44">
        <f>AH29+AH46+AH74</f>
        <v>93.955199999999991</v>
      </c>
      <c r="AI28" s="43"/>
      <c r="AJ28" s="43">
        <f t="shared" si="7"/>
        <v>490.2636</v>
      </c>
      <c r="AK28" s="43"/>
      <c r="AL28" s="43"/>
      <c r="AM28" s="43">
        <f>N28+S28+X28+AC28+AH28</f>
        <v>490.2636</v>
      </c>
      <c r="AN28" s="42"/>
      <c r="AO28" s="84"/>
    </row>
    <row r="29" spans="1:46" ht="119.25" customHeight="1">
      <c r="A29" s="32" t="s">
        <v>13</v>
      </c>
      <c r="B29" s="73" t="s">
        <v>15</v>
      </c>
      <c r="C29" s="26"/>
      <c r="D29" s="39">
        <v>2025</v>
      </c>
      <c r="E29" s="39">
        <v>2029</v>
      </c>
      <c r="F29" s="39" t="s">
        <v>65</v>
      </c>
      <c r="G29" s="40">
        <f t="shared" si="0"/>
        <v>77.061599999999999</v>
      </c>
      <c r="H29" s="39" t="s">
        <v>65</v>
      </c>
      <c r="I29" s="39" t="s">
        <v>65</v>
      </c>
      <c r="J29" s="41">
        <f t="shared" si="1"/>
        <v>77.061599999999999</v>
      </c>
      <c r="K29" s="44">
        <f t="shared" si="2"/>
        <v>15.2376</v>
      </c>
      <c r="L29" s="44"/>
      <c r="M29" s="44"/>
      <c r="N29" s="44">
        <f>SUM(N30:N45)</f>
        <v>15.2376</v>
      </c>
      <c r="O29" s="44"/>
      <c r="P29" s="44">
        <f>Q29+R29+S29+T29</f>
        <v>21.589199999999998</v>
      </c>
      <c r="Q29" s="44"/>
      <c r="R29" s="44"/>
      <c r="S29" s="44">
        <f>SUM(S30:S45)</f>
        <v>21.589199999999998</v>
      </c>
      <c r="T29" s="44"/>
      <c r="U29" s="44">
        <f t="shared" si="4"/>
        <v>12.556799999999999</v>
      </c>
      <c r="V29" s="44"/>
      <c r="W29" s="44"/>
      <c r="X29" s="44">
        <f>SUM(X30:X45)</f>
        <v>12.556799999999999</v>
      </c>
      <c r="Y29" s="44"/>
      <c r="Z29" s="44">
        <f t="shared" si="5"/>
        <v>14.0952</v>
      </c>
      <c r="AA29" s="44"/>
      <c r="AB29" s="43"/>
      <c r="AC29" s="44">
        <f>SUM(AC30:AC45)</f>
        <v>14.0952</v>
      </c>
      <c r="AD29" s="43"/>
      <c r="AE29" s="43">
        <f t="shared" si="6"/>
        <v>13.582799999999999</v>
      </c>
      <c r="AF29" s="43"/>
      <c r="AG29" s="43"/>
      <c r="AH29" s="44">
        <f>SUM(AH30:AH45)</f>
        <v>13.582799999999999</v>
      </c>
      <c r="AI29" s="43"/>
      <c r="AJ29" s="43">
        <f t="shared" si="7"/>
        <v>77.061599999999999</v>
      </c>
      <c r="AK29" s="43"/>
      <c r="AL29" s="43"/>
      <c r="AM29" s="43">
        <f>N29+S29+X29+AC29+AH29</f>
        <v>77.061599999999999</v>
      </c>
      <c r="AN29" s="43"/>
      <c r="AO29" s="83"/>
    </row>
    <row r="30" spans="1:46" ht="65.25" customHeight="1">
      <c r="A30" s="31" t="s">
        <v>27</v>
      </c>
      <c r="B30" s="74" t="s">
        <v>66</v>
      </c>
      <c r="C30" s="26"/>
      <c r="D30" s="39">
        <v>2025</v>
      </c>
      <c r="E30" s="39">
        <v>2025</v>
      </c>
      <c r="F30" s="39" t="s">
        <v>65</v>
      </c>
      <c r="G30" s="40">
        <f>AJ30</f>
        <v>3.87</v>
      </c>
      <c r="H30" s="39">
        <v>2024</v>
      </c>
      <c r="I30" s="39" t="s">
        <v>65</v>
      </c>
      <c r="J30" s="41">
        <f t="shared" si="1"/>
        <v>3.87</v>
      </c>
      <c r="K30" s="41">
        <f t="shared" si="2"/>
        <v>3.87</v>
      </c>
      <c r="L30" s="41"/>
      <c r="M30" s="41"/>
      <c r="N30" s="45">
        <v>3.87</v>
      </c>
      <c r="O30" s="41"/>
      <c r="P30" s="41">
        <f t="shared" si="3"/>
        <v>0</v>
      </c>
      <c r="Q30" s="41"/>
      <c r="R30" s="41"/>
      <c r="S30" s="45"/>
      <c r="T30" s="41"/>
      <c r="U30" s="41">
        <f t="shared" si="4"/>
        <v>0</v>
      </c>
      <c r="V30" s="41"/>
      <c r="W30" s="41"/>
      <c r="X30" s="45"/>
      <c r="Y30" s="41"/>
      <c r="Z30" s="41">
        <f t="shared" si="5"/>
        <v>0</v>
      </c>
      <c r="AA30" s="41"/>
      <c r="AB30" s="42"/>
      <c r="AC30" s="45"/>
      <c r="AD30" s="42"/>
      <c r="AE30" s="42">
        <f t="shared" si="6"/>
        <v>0</v>
      </c>
      <c r="AF30" s="42"/>
      <c r="AG30" s="42"/>
      <c r="AH30" s="45"/>
      <c r="AI30" s="42"/>
      <c r="AJ30" s="43">
        <f t="shared" si="7"/>
        <v>3.87</v>
      </c>
      <c r="AK30" s="42"/>
      <c r="AL30" s="42"/>
      <c r="AM30" s="42">
        <f>N30+S30+X30+AC30+AH30</f>
        <v>3.87</v>
      </c>
      <c r="AN30" s="42"/>
      <c r="AO30" s="84"/>
    </row>
    <row r="31" spans="1:46" ht="65.25" customHeight="1">
      <c r="A31" s="31" t="s">
        <v>28</v>
      </c>
      <c r="B31" s="74" t="s">
        <v>67</v>
      </c>
      <c r="C31" s="26"/>
      <c r="D31" s="39">
        <v>2025</v>
      </c>
      <c r="E31" s="39">
        <v>2025</v>
      </c>
      <c r="F31" s="39" t="s">
        <v>65</v>
      </c>
      <c r="G31" s="40">
        <f t="shared" si="0"/>
        <v>3.87</v>
      </c>
      <c r="H31" s="39">
        <v>2024</v>
      </c>
      <c r="I31" s="39" t="s">
        <v>65</v>
      </c>
      <c r="J31" s="41">
        <f t="shared" si="1"/>
        <v>3.87</v>
      </c>
      <c r="K31" s="41">
        <f t="shared" si="2"/>
        <v>3.87</v>
      </c>
      <c r="L31" s="41"/>
      <c r="M31" s="41"/>
      <c r="N31" s="45">
        <v>3.87</v>
      </c>
      <c r="O31" s="41"/>
      <c r="P31" s="41">
        <f t="shared" si="3"/>
        <v>0</v>
      </c>
      <c r="Q31" s="41"/>
      <c r="R31" s="41"/>
      <c r="S31" s="45"/>
      <c r="T31" s="41"/>
      <c r="U31" s="41">
        <f t="shared" si="4"/>
        <v>0</v>
      </c>
      <c r="V31" s="41"/>
      <c r="W31" s="41"/>
      <c r="X31" s="45"/>
      <c r="Y31" s="41"/>
      <c r="Z31" s="41">
        <f t="shared" si="5"/>
        <v>0</v>
      </c>
      <c r="AA31" s="41"/>
      <c r="AB31" s="42"/>
      <c r="AC31" s="45"/>
      <c r="AD31" s="42"/>
      <c r="AE31" s="42">
        <f t="shared" si="6"/>
        <v>0</v>
      </c>
      <c r="AF31" s="42"/>
      <c r="AG31" s="42"/>
      <c r="AH31" s="45"/>
      <c r="AI31" s="42"/>
      <c r="AJ31" s="43">
        <f t="shared" si="7"/>
        <v>3.87</v>
      </c>
      <c r="AK31" s="42"/>
      <c r="AL31" s="42"/>
      <c r="AM31" s="42">
        <f t="shared" si="8"/>
        <v>3.87</v>
      </c>
      <c r="AN31" s="42"/>
      <c r="AO31" s="84"/>
    </row>
    <row r="32" spans="1:46" ht="65.25" customHeight="1">
      <c r="A32" s="31" t="s">
        <v>29</v>
      </c>
      <c r="B32" s="74" t="s">
        <v>142</v>
      </c>
      <c r="C32" s="26"/>
      <c r="D32" s="39">
        <v>2025</v>
      </c>
      <c r="E32" s="39">
        <v>2025</v>
      </c>
      <c r="F32" s="39" t="s">
        <v>65</v>
      </c>
      <c r="G32" s="40">
        <f t="shared" si="0"/>
        <v>3.6276000000000002</v>
      </c>
      <c r="H32" s="39">
        <v>2024</v>
      </c>
      <c r="I32" s="39" t="s">
        <v>65</v>
      </c>
      <c r="J32" s="41">
        <f t="shared" si="1"/>
        <v>3.6276000000000002</v>
      </c>
      <c r="K32" s="41">
        <f t="shared" si="2"/>
        <v>3.6276000000000002</v>
      </c>
      <c r="L32" s="41"/>
      <c r="M32" s="41"/>
      <c r="N32" s="45">
        <v>3.6276000000000002</v>
      </c>
      <c r="O32" s="41"/>
      <c r="P32" s="41">
        <f t="shared" si="3"/>
        <v>0</v>
      </c>
      <c r="Q32" s="41"/>
      <c r="R32" s="41"/>
      <c r="S32" s="45"/>
      <c r="T32" s="41"/>
      <c r="U32" s="41">
        <f t="shared" si="4"/>
        <v>0</v>
      </c>
      <c r="V32" s="41"/>
      <c r="W32" s="41"/>
      <c r="X32" s="45"/>
      <c r="Y32" s="41"/>
      <c r="Z32" s="41">
        <f t="shared" si="5"/>
        <v>0</v>
      </c>
      <c r="AA32" s="41"/>
      <c r="AB32" s="42"/>
      <c r="AC32" s="45"/>
      <c r="AD32" s="42"/>
      <c r="AE32" s="42">
        <f t="shared" si="6"/>
        <v>0</v>
      </c>
      <c r="AF32" s="42"/>
      <c r="AG32" s="42"/>
      <c r="AH32" s="45"/>
      <c r="AI32" s="42"/>
      <c r="AJ32" s="43">
        <f t="shared" si="7"/>
        <v>3.6276000000000002</v>
      </c>
      <c r="AK32" s="42"/>
      <c r="AL32" s="42"/>
      <c r="AM32" s="42">
        <f t="shared" si="8"/>
        <v>3.6276000000000002</v>
      </c>
      <c r="AN32" s="42"/>
      <c r="AO32" s="84"/>
    </row>
    <row r="33" spans="1:41" ht="65.25" customHeight="1">
      <c r="A33" s="31" t="s">
        <v>30</v>
      </c>
      <c r="B33" s="74" t="s">
        <v>69</v>
      </c>
      <c r="C33" s="26"/>
      <c r="D33" s="39">
        <v>2025</v>
      </c>
      <c r="E33" s="39">
        <v>2025</v>
      </c>
      <c r="F33" s="39" t="s">
        <v>65</v>
      </c>
      <c r="G33" s="40">
        <f t="shared" si="0"/>
        <v>3.87</v>
      </c>
      <c r="H33" s="39">
        <v>2024</v>
      </c>
      <c r="I33" s="39" t="s">
        <v>65</v>
      </c>
      <c r="J33" s="41">
        <f t="shared" si="1"/>
        <v>3.87</v>
      </c>
      <c r="K33" s="41">
        <f t="shared" si="2"/>
        <v>3.87</v>
      </c>
      <c r="L33" s="41"/>
      <c r="M33" s="41"/>
      <c r="N33" s="45">
        <v>3.87</v>
      </c>
      <c r="O33" s="41"/>
      <c r="P33" s="41">
        <f t="shared" si="3"/>
        <v>0</v>
      </c>
      <c r="Q33" s="41"/>
      <c r="R33" s="41"/>
      <c r="S33" s="45"/>
      <c r="T33" s="41"/>
      <c r="U33" s="41">
        <f t="shared" si="4"/>
        <v>0</v>
      </c>
      <c r="V33" s="41"/>
      <c r="W33" s="41"/>
      <c r="X33" s="45"/>
      <c r="Y33" s="41"/>
      <c r="Z33" s="41">
        <f t="shared" si="5"/>
        <v>0</v>
      </c>
      <c r="AA33" s="41"/>
      <c r="AB33" s="42"/>
      <c r="AC33" s="45"/>
      <c r="AD33" s="42"/>
      <c r="AE33" s="42">
        <f t="shared" si="6"/>
        <v>0</v>
      </c>
      <c r="AF33" s="42"/>
      <c r="AG33" s="42"/>
      <c r="AH33" s="45"/>
      <c r="AI33" s="42"/>
      <c r="AJ33" s="43">
        <f t="shared" si="7"/>
        <v>3.87</v>
      </c>
      <c r="AK33" s="42"/>
      <c r="AL33" s="42"/>
      <c r="AM33" s="42">
        <f t="shared" si="8"/>
        <v>3.87</v>
      </c>
      <c r="AN33" s="42"/>
      <c r="AO33" s="84"/>
    </row>
    <row r="34" spans="1:41" ht="65.25" customHeight="1">
      <c r="A34" s="31" t="s">
        <v>31</v>
      </c>
      <c r="B34" s="74" t="s">
        <v>70</v>
      </c>
      <c r="C34" s="26"/>
      <c r="D34" s="39">
        <v>2026</v>
      </c>
      <c r="E34" s="39">
        <v>2026</v>
      </c>
      <c r="F34" s="39" t="s">
        <v>65</v>
      </c>
      <c r="G34" s="40">
        <f t="shared" si="0"/>
        <v>7.1963999999999997</v>
      </c>
      <c r="H34" s="39">
        <v>2025</v>
      </c>
      <c r="I34" s="39" t="s">
        <v>65</v>
      </c>
      <c r="J34" s="41">
        <f t="shared" si="1"/>
        <v>7.1963999999999997</v>
      </c>
      <c r="K34" s="41">
        <f t="shared" si="2"/>
        <v>0</v>
      </c>
      <c r="L34" s="41"/>
      <c r="M34" s="41"/>
      <c r="N34" s="45"/>
      <c r="O34" s="41"/>
      <c r="P34" s="41">
        <f>Q34+R34+S34+T34</f>
        <v>7.1963999999999997</v>
      </c>
      <c r="Q34" s="41"/>
      <c r="R34" s="41"/>
      <c r="S34" s="45">
        <v>7.1963999999999997</v>
      </c>
      <c r="T34" s="41"/>
      <c r="U34" s="41">
        <f t="shared" si="4"/>
        <v>0</v>
      </c>
      <c r="V34" s="41"/>
      <c r="W34" s="41"/>
      <c r="X34" s="45"/>
      <c r="Y34" s="41"/>
      <c r="Z34" s="41">
        <f t="shared" si="5"/>
        <v>0</v>
      </c>
      <c r="AA34" s="41"/>
      <c r="AB34" s="42"/>
      <c r="AC34" s="45"/>
      <c r="AD34" s="42"/>
      <c r="AE34" s="42">
        <f t="shared" si="6"/>
        <v>0</v>
      </c>
      <c r="AF34" s="42"/>
      <c r="AG34" s="42"/>
      <c r="AH34" s="45"/>
      <c r="AI34" s="42"/>
      <c r="AJ34" s="43">
        <f t="shared" si="7"/>
        <v>7.1963999999999997</v>
      </c>
      <c r="AK34" s="42"/>
      <c r="AL34" s="42"/>
      <c r="AM34" s="42">
        <f t="shared" si="8"/>
        <v>7.1963999999999997</v>
      </c>
      <c r="AN34" s="42"/>
      <c r="AO34" s="84"/>
    </row>
    <row r="35" spans="1:41" ht="65.25" customHeight="1">
      <c r="A35" s="31" t="s">
        <v>32</v>
      </c>
      <c r="B35" s="74" t="s">
        <v>71</v>
      </c>
      <c r="C35" s="26"/>
      <c r="D35" s="39">
        <v>2026</v>
      </c>
      <c r="E35" s="39">
        <v>2026</v>
      </c>
      <c r="F35" s="39" t="s">
        <v>65</v>
      </c>
      <c r="G35" s="40">
        <f t="shared" si="0"/>
        <v>7.1963999999999997</v>
      </c>
      <c r="H35" s="39">
        <v>2025</v>
      </c>
      <c r="I35" s="39" t="s">
        <v>65</v>
      </c>
      <c r="J35" s="41">
        <f t="shared" si="1"/>
        <v>7.1963999999999997</v>
      </c>
      <c r="K35" s="41">
        <f t="shared" si="2"/>
        <v>0</v>
      </c>
      <c r="L35" s="41"/>
      <c r="M35" s="41"/>
      <c r="N35" s="45"/>
      <c r="O35" s="41"/>
      <c r="P35" s="41">
        <f t="shared" si="3"/>
        <v>7.1963999999999997</v>
      </c>
      <c r="Q35" s="41"/>
      <c r="R35" s="41"/>
      <c r="S35" s="45">
        <v>7.1963999999999997</v>
      </c>
      <c r="T35" s="41"/>
      <c r="U35" s="41">
        <f t="shared" si="4"/>
        <v>0</v>
      </c>
      <c r="V35" s="41"/>
      <c r="W35" s="41"/>
      <c r="X35" s="45"/>
      <c r="Y35" s="41"/>
      <c r="Z35" s="41">
        <f t="shared" si="5"/>
        <v>0</v>
      </c>
      <c r="AA35" s="41"/>
      <c r="AB35" s="42"/>
      <c r="AC35" s="45"/>
      <c r="AD35" s="42"/>
      <c r="AE35" s="42">
        <f t="shared" si="6"/>
        <v>0</v>
      </c>
      <c r="AF35" s="42"/>
      <c r="AG35" s="42"/>
      <c r="AH35" s="45"/>
      <c r="AI35" s="42"/>
      <c r="AJ35" s="43">
        <f t="shared" si="7"/>
        <v>7.1963999999999997</v>
      </c>
      <c r="AK35" s="42"/>
      <c r="AL35" s="42"/>
      <c r="AM35" s="42">
        <f t="shared" si="8"/>
        <v>7.1963999999999997</v>
      </c>
      <c r="AN35" s="42"/>
      <c r="AO35" s="84"/>
    </row>
    <row r="36" spans="1:41" ht="65.25" customHeight="1">
      <c r="A36" s="31" t="s">
        <v>33</v>
      </c>
      <c r="B36" s="74" t="s">
        <v>72</v>
      </c>
      <c r="C36" s="26"/>
      <c r="D36" s="39">
        <v>2026</v>
      </c>
      <c r="E36" s="39">
        <v>2026</v>
      </c>
      <c r="F36" s="39" t="s">
        <v>65</v>
      </c>
      <c r="G36" s="40">
        <f t="shared" si="0"/>
        <v>7.1963999999999997</v>
      </c>
      <c r="H36" s="39">
        <v>2025</v>
      </c>
      <c r="I36" s="39" t="s">
        <v>65</v>
      </c>
      <c r="J36" s="41">
        <f t="shared" si="1"/>
        <v>7.1963999999999997</v>
      </c>
      <c r="K36" s="41">
        <f t="shared" si="2"/>
        <v>0</v>
      </c>
      <c r="L36" s="41"/>
      <c r="M36" s="41"/>
      <c r="N36" s="45"/>
      <c r="O36" s="41"/>
      <c r="P36" s="41">
        <f t="shared" si="3"/>
        <v>7.1963999999999997</v>
      </c>
      <c r="Q36" s="41"/>
      <c r="R36" s="41"/>
      <c r="S36" s="45">
        <v>7.1963999999999997</v>
      </c>
      <c r="T36" s="41"/>
      <c r="U36" s="41">
        <f t="shared" si="4"/>
        <v>0</v>
      </c>
      <c r="V36" s="41"/>
      <c r="W36" s="41"/>
      <c r="X36" s="45"/>
      <c r="Y36" s="41"/>
      <c r="Z36" s="41">
        <f t="shared" si="5"/>
        <v>0</v>
      </c>
      <c r="AA36" s="41"/>
      <c r="AB36" s="42"/>
      <c r="AC36" s="45"/>
      <c r="AD36" s="42"/>
      <c r="AE36" s="42">
        <f t="shared" si="6"/>
        <v>0</v>
      </c>
      <c r="AF36" s="42"/>
      <c r="AG36" s="42"/>
      <c r="AH36" s="45"/>
      <c r="AI36" s="42"/>
      <c r="AJ36" s="43">
        <f t="shared" si="7"/>
        <v>7.1963999999999997</v>
      </c>
      <c r="AK36" s="42"/>
      <c r="AL36" s="42"/>
      <c r="AM36" s="42">
        <f t="shared" si="8"/>
        <v>7.1963999999999997</v>
      </c>
      <c r="AN36" s="42"/>
      <c r="AO36" s="84"/>
    </row>
    <row r="37" spans="1:41" ht="65.25" customHeight="1">
      <c r="A37" s="31" t="s">
        <v>80</v>
      </c>
      <c r="B37" s="74" t="s">
        <v>73</v>
      </c>
      <c r="C37" s="26"/>
      <c r="D37" s="39">
        <v>2027</v>
      </c>
      <c r="E37" s="39">
        <v>2027</v>
      </c>
      <c r="F37" s="39" t="s">
        <v>65</v>
      </c>
      <c r="G37" s="40">
        <f t="shared" si="0"/>
        <v>4.1856</v>
      </c>
      <c r="H37" s="39">
        <v>2026</v>
      </c>
      <c r="I37" s="39" t="s">
        <v>65</v>
      </c>
      <c r="J37" s="41">
        <f t="shared" si="1"/>
        <v>4.1856</v>
      </c>
      <c r="K37" s="41">
        <f t="shared" si="2"/>
        <v>0</v>
      </c>
      <c r="L37" s="41"/>
      <c r="M37" s="41"/>
      <c r="N37" s="45"/>
      <c r="O37" s="41"/>
      <c r="P37" s="41">
        <f t="shared" si="3"/>
        <v>0</v>
      </c>
      <c r="Q37" s="41"/>
      <c r="R37" s="41"/>
      <c r="S37" s="45"/>
      <c r="T37" s="41"/>
      <c r="U37" s="41">
        <f t="shared" si="4"/>
        <v>4.1856</v>
      </c>
      <c r="V37" s="41"/>
      <c r="W37" s="41"/>
      <c r="X37" s="45">
        <v>4.1856</v>
      </c>
      <c r="Y37" s="41"/>
      <c r="Z37" s="41">
        <f t="shared" si="5"/>
        <v>0</v>
      </c>
      <c r="AA37" s="41"/>
      <c r="AB37" s="42"/>
      <c r="AC37" s="45"/>
      <c r="AD37" s="42"/>
      <c r="AE37" s="42">
        <f t="shared" si="6"/>
        <v>0</v>
      </c>
      <c r="AF37" s="42"/>
      <c r="AG37" s="42"/>
      <c r="AH37" s="45"/>
      <c r="AI37" s="42"/>
      <c r="AJ37" s="43">
        <f t="shared" si="7"/>
        <v>4.1856</v>
      </c>
      <c r="AK37" s="42"/>
      <c r="AL37" s="42"/>
      <c r="AM37" s="42">
        <f t="shared" si="8"/>
        <v>4.1856</v>
      </c>
      <c r="AN37" s="42"/>
      <c r="AO37" s="84"/>
    </row>
    <row r="38" spans="1:41" ht="65.25" customHeight="1">
      <c r="A38" s="31" t="s">
        <v>81</v>
      </c>
      <c r="B38" s="74" t="s">
        <v>74</v>
      </c>
      <c r="C38" s="26"/>
      <c r="D38" s="39">
        <v>2027</v>
      </c>
      <c r="E38" s="39">
        <v>2027</v>
      </c>
      <c r="F38" s="39" t="s">
        <v>65</v>
      </c>
      <c r="G38" s="40">
        <f t="shared" si="0"/>
        <v>4.1856</v>
      </c>
      <c r="H38" s="39">
        <v>2026</v>
      </c>
      <c r="I38" s="39" t="s">
        <v>65</v>
      </c>
      <c r="J38" s="41">
        <f t="shared" si="1"/>
        <v>4.1856</v>
      </c>
      <c r="K38" s="41">
        <f t="shared" si="2"/>
        <v>0</v>
      </c>
      <c r="L38" s="41"/>
      <c r="M38" s="41"/>
      <c r="N38" s="45"/>
      <c r="O38" s="41"/>
      <c r="P38" s="41">
        <f t="shared" si="3"/>
        <v>0</v>
      </c>
      <c r="Q38" s="41"/>
      <c r="R38" s="41"/>
      <c r="S38" s="45"/>
      <c r="T38" s="41"/>
      <c r="U38" s="41">
        <f t="shared" si="4"/>
        <v>4.1856</v>
      </c>
      <c r="V38" s="41"/>
      <c r="W38" s="41"/>
      <c r="X38" s="45">
        <v>4.1856</v>
      </c>
      <c r="Y38" s="41"/>
      <c r="Z38" s="41">
        <f t="shared" si="5"/>
        <v>0</v>
      </c>
      <c r="AA38" s="41"/>
      <c r="AB38" s="42"/>
      <c r="AC38" s="45"/>
      <c r="AD38" s="42"/>
      <c r="AE38" s="42">
        <f t="shared" si="6"/>
        <v>0</v>
      </c>
      <c r="AF38" s="42"/>
      <c r="AG38" s="42"/>
      <c r="AH38" s="45"/>
      <c r="AI38" s="42"/>
      <c r="AJ38" s="43">
        <f t="shared" si="7"/>
        <v>4.1856</v>
      </c>
      <c r="AK38" s="42"/>
      <c r="AL38" s="42"/>
      <c r="AM38" s="42">
        <f t="shared" si="8"/>
        <v>4.1856</v>
      </c>
      <c r="AN38" s="42"/>
      <c r="AO38" s="84"/>
    </row>
    <row r="39" spans="1:41" ht="65.25" customHeight="1">
      <c r="A39" s="31" t="s">
        <v>82</v>
      </c>
      <c r="B39" s="74" t="s">
        <v>75</v>
      </c>
      <c r="C39" s="26"/>
      <c r="D39" s="39">
        <v>2027</v>
      </c>
      <c r="E39" s="39">
        <v>2027</v>
      </c>
      <c r="F39" s="39" t="s">
        <v>65</v>
      </c>
      <c r="G39" s="40">
        <f t="shared" si="0"/>
        <v>4.1856</v>
      </c>
      <c r="H39" s="39">
        <v>2026</v>
      </c>
      <c r="I39" s="39" t="s">
        <v>65</v>
      </c>
      <c r="J39" s="41">
        <f t="shared" si="1"/>
        <v>4.1856</v>
      </c>
      <c r="K39" s="41">
        <f t="shared" si="2"/>
        <v>0</v>
      </c>
      <c r="L39" s="41"/>
      <c r="M39" s="41"/>
      <c r="N39" s="45"/>
      <c r="O39" s="41"/>
      <c r="P39" s="41">
        <f t="shared" si="3"/>
        <v>0</v>
      </c>
      <c r="Q39" s="41"/>
      <c r="R39" s="41"/>
      <c r="S39" s="45"/>
      <c r="T39" s="41"/>
      <c r="U39" s="41">
        <f t="shared" si="4"/>
        <v>4.1856</v>
      </c>
      <c r="V39" s="41"/>
      <c r="W39" s="41"/>
      <c r="X39" s="45">
        <v>4.1856</v>
      </c>
      <c r="Y39" s="41"/>
      <c r="Z39" s="41">
        <f t="shared" si="5"/>
        <v>0</v>
      </c>
      <c r="AA39" s="41"/>
      <c r="AB39" s="42"/>
      <c r="AC39" s="45"/>
      <c r="AD39" s="42"/>
      <c r="AE39" s="42">
        <f t="shared" si="6"/>
        <v>0</v>
      </c>
      <c r="AF39" s="42"/>
      <c r="AG39" s="42"/>
      <c r="AH39" s="45"/>
      <c r="AI39" s="42"/>
      <c r="AJ39" s="43">
        <f t="shared" si="7"/>
        <v>4.1856</v>
      </c>
      <c r="AK39" s="42"/>
      <c r="AL39" s="42"/>
      <c r="AM39" s="42">
        <f t="shared" si="8"/>
        <v>4.1856</v>
      </c>
      <c r="AN39" s="42"/>
      <c r="AO39" s="84"/>
    </row>
    <row r="40" spans="1:41" ht="65.25" customHeight="1">
      <c r="A40" s="31" t="s">
        <v>83</v>
      </c>
      <c r="B40" s="74" t="s">
        <v>68</v>
      </c>
      <c r="C40" s="26"/>
      <c r="D40" s="39">
        <v>2028</v>
      </c>
      <c r="E40" s="39">
        <v>2028</v>
      </c>
      <c r="F40" s="39" t="s">
        <v>65</v>
      </c>
      <c r="G40" s="40">
        <f t="shared" si="0"/>
        <v>5.3879999999999999</v>
      </c>
      <c r="H40" s="39">
        <v>2027</v>
      </c>
      <c r="I40" s="39" t="s">
        <v>65</v>
      </c>
      <c r="J40" s="41">
        <f t="shared" si="1"/>
        <v>5.3879999999999999</v>
      </c>
      <c r="K40" s="41">
        <f t="shared" si="2"/>
        <v>0</v>
      </c>
      <c r="L40" s="41"/>
      <c r="M40" s="41"/>
      <c r="N40" s="45"/>
      <c r="O40" s="41"/>
      <c r="P40" s="41">
        <f t="shared" si="3"/>
        <v>0</v>
      </c>
      <c r="Q40" s="41"/>
      <c r="R40" s="41"/>
      <c r="S40" s="45"/>
      <c r="T40" s="41"/>
      <c r="U40" s="41">
        <f t="shared" si="4"/>
        <v>0</v>
      </c>
      <c r="V40" s="41"/>
      <c r="W40" s="41"/>
      <c r="X40" s="45"/>
      <c r="Y40" s="41"/>
      <c r="Z40" s="41">
        <f t="shared" si="5"/>
        <v>5.3879999999999999</v>
      </c>
      <c r="AA40" s="41"/>
      <c r="AB40" s="42"/>
      <c r="AC40" s="45">
        <v>5.3879999999999999</v>
      </c>
      <c r="AD40" s="42"/>
      <c r="AE40" s="42">
        <f t="shared" si="6"/>
        <v>0</v>
      </c>
      <c r="AF40" s="42"/>
      <c r="AG40" s="42"/>
      <c r="AH40" s="45"/>
      <c r="AI40" s="42"/>
      <c r="AJ40" s="43">
        <f t="shared" si="7"/>
        <v>5.3879999999999999</v>
      </c>
      <c r="AK40" s="42"/>
      <c r="AL40" s="42"/>
      <c r="AM40" s="42">
        <f t="shared" si="8"/>
        <v>5.3879999999999999</v>
      </c>
      <c r="AN40" s="42"/>
      <c r="AO40" s="84"/>
    </row>
    <row r="41" spans="1:41" ht="65.25" customHeight="1">
      <c r="A41" s="31" t="s">
        <v>84</v>
      </c>
      <c r="B41" s="74" t="s">
        <v>76</v>
      </c>
      <c r="C41" s="26"/>
      <c r="D41" s="39">
        <v>2028</v>
      </c>
      <c r="E41" s="39">
        <v>2028</v>
      </c>
      <c r="F41" s="39" t="s">
        <v>65</v>
      </c>
      <c r="G41" s="40">
        <f t="shared" si="0"/>
        <v>4.3536000000000001</v>
      </c>
      <c r="H41" s="39">
        <v>2027</v>
      </c>
      <c r="I41" s="39" t="s">
        <v>65</v>
      </c>
      <c r="J41" s="41">
        <f t="shared" si="1"/>
        <v>4.3536000000000001</v>
      </c>
      <c r="K41" s="41">
        <f t="shared" si="2"/>
        <v>0</v>
      </c>
      <c r="L41" s="41"/>
      <c r="M41" s="41"/>
      <c r="N41" s="45"/>
      <c r="O41" s="41"/>
      <c r="P41" s="41">
        <f t="shared" si="3"/>
        <v>0</v>
      </c>
      <c r="Q41" s="41"/>
      <c r="R41" s="41"/>
      <c r="S41" s="45"/>
      <c r="T41" s="41"/>
      <c r="U41" s="41">
        <f t="shared" si="4"/>
        <v>0</v>
      </c>
      <c r="V41" s="41"/>
      <c r="W41" s="41"/>
      <c r="X41" s="45"/>
      <c r="Y41" s="41"/>
      <c r="Z41" s="41">
        <f t="shared" si="5"/>
        <v>4.3536000000000001</v>
      </c>
      <c r="AA41" s="41"/>
      <c r="AB41" s="42"/>
      <c r="AC41" s="45">
        <v>4.3536000000000001</v>
      </c>
      <c r="AD41" s="42"/>
      <c r="AE41" s="42">
        <f t="shared" si="6"/>
        <v>0</v>
      </c>
      <c r="AF41" s="42"/>
      <c r="AG41" s="42"/>
      <c r="AH41" s="45"/>
      <c r="AI41" s="42"/>
      <c r="AJ41" s="43">
        <f t="shared" si="7"/>
        <v>4.3536000000000001</v>
      </c>
      <c r="AK41" s="42"/>
      <c r="AL41" s="42"/>
      <c r="AM41" s="42">
        <f t="shared" si="8"/>
        <v>4.3536000000000001</v>
      </c>
      <c r="AN41" s="42"/>
      <c r="AO41" s="84"/>
    </row>
    <row r="42" spans="1:41" ht="65.25" customHeight="1">
      <c r="A42" s="31" t="s">
        <v>85</v>
      </c>
      <c r="B42" s="74" t="s">
        <v>145</v>
      </c>
      <c r="C42" s="26"/>
      <c r="D42" s="39">
        <v>2028</v>
      </c>
      <c r="E42" s="39">
        <v>2028</v>
      </c>
      <c r="F42" s="39" t="s">
        <v>65</v>
      </c>
      <c r="G42" s="40">
        <f t="shared" si="0"/>
        <v>4.3536000000000001</v>
      </c>
      <c r="H42" s="39">
        <v>2027</v>
      </c>
      <c r="I42" s="39" t="s">
        <v>65</v>
      </c>
      <c r="J42" s="41">
        <f t="shared" si="1"/>
        <v>4.3536000000000001</v>
      </c>
      <c r="K42" s="41">
        <f t="shared" si="2"/>
        <v>0</v>
      </c>
      <c r="L42" s="41"/>
      <c r="M42" s="41"/>
      <c r="N42" s="45"/>
      <c r="O42" s="41"/>
      <c r="P42" s="41">
        <f t="shared" si="3"/>
        <v>0</v>
      </c>
      <c r="Q42" s="41"/>
      <c r="R42" s="41"/>
      <c r="S42" s="45"/>
      <c r="T42" s="41"/>
      <c r="U42" s="41">
        <f t="shared" si="4"/>
        <v>0</v>
      </c>
      <c r="V42" s="41"/>
      <c r="W42" s="41"/>
      <c r="X42" s="45"/>
      <c r="Y42" s="41"/>
      <c r="Z42" s="41">
        <f t="shared" si="5"/>
        <v>4.3536000000000001</v>
      </c>
      <c r="AA42" s="41"/>
      <c r="AB42" s="42"/>
      <c r="AC42" s="45">
        <v>4.3536000000000001</v>
      </c>
      <c r="AD42" s="42"/>
      <c r="AE42" s="42">
        <f t="shared" si="6"/>
        <v>0</v>
      </c>
      <c r="AF42" s="42"/>
      <c r="AG42" s="42"/>
      <c r="AH42" s="45"/>
      <c r="AI42" s="42"/>
      <c r="AJ42" s="43">
        <f t="shared" si="7"/>
        <v>4.3536000000000001</v>
      </c>
      <c r="AK42" s="42"/>
      <c r="AL42" s="42"/>
      <c r="AM42" s="42">
        <f t="shared" si="8"/>
        <v>4.3536000000000001</v>
      </c>
      <c r="AN42" s="42"/>
      <c r="AO42" s="84"/>
    </row>
    <row r="43" spans="1:41" ht="65.25" customHeight="1">
      <c r="A43" s="31" t="s">
        <v>86</v>
      </c>
      <c r="B43" s="74" t="s">
        <v>77</v>
      </c>
      <c r="C43" s="26"/>
      <c r="D43" s="39">
        <v>2029</v>
      </c>
      <c r="E43" s="39">
        <v>2029</v>
      </c>
      <c r="F43" s="39" t="s">
        <v>65</v>
      </c>
      <c r="G43" s="40">
        <f t="shared" si="0"/>
        <v>4.5275999999999996</v>
      </c>
      <c r="H43" s="39">
        <v>2028</v>
      </c>
      <c r="I43" s="39" t="s">
        <v>65</v>
      </c>
      <c r="J43" s="41">
        <f t="shared" si="1"/>
        <v>4.5275999999999996</v>
      </c>
      <c r="K43" s="41">
        <f t="shared" si="2"/>
        <v>0</v>
      </c>
      <c r="L43" s="41"/>
      <c r="M43" s="41"/>
      <c r="N43" s="45"/>
      <c r="O43" s="41"/>
      <c r="P43" s="41">
        <f t="shared" si="3"/>
        <v>0</v>
      </c>
      <c r="Q43" s="41"/>
      <c r="R43" s="41"/>
      <c r="S43" s="45"/>
      <c r="T43" s="41"/>
      <c r="U43" s="41">
        <f t="shared" si="4"/>
        <v>0</v>
      </c>
      <c r="V43" s="41"/>
      <c r="W43" s="41"/>
      <c r="X43" s="45"/>
      <c r="Y43" s="41"/>
      <c r="Z43" s="41">
        <f t="shared" si="5"/>
        <v>0</v>
      </c>
      <c r="AA43" s="41"/>
      <c r="AB43" s="42"/>
      <c r="AC43" s="45"/>
      <c r="AD43" s="42"/>
      <c r="AE43" s="42">
        <f t="shared" si="6"/>
        <v>4.5275999999999996</v>
      </c>
      <c r="AF43" s="42"/>
      <c r="AG43" s="42"/>
      <c r="AH43" s="45">
        <v>4.5275999999999996</v>
      </c>
      <c r="AI43" s="42"/>
      <c r="AJ43" s="43">
        <f t="shared" si="7"/>
        <v>4.5275999999999996</v>
      </c>
      <c r="AK43" s="42"/>
      <c r="AL43" s="42"/>
      <c r="AM43" s="42">
        <f t="shared" si="8"/>
        <v>4.5275999999999996</v>
      </c>
      <c r="AN43" s="42"/>
      <c r="AO43" s="84"/>
    </row>
    <row r="44" spans="1:41" ht="65.25" customHeight="1">
      <c r="A44" s="31" t="s">
        <v>87</v>
      </c>
      <c r="B44" s="74" t="s">
        <v>78</v>
      </c>
      <c r="C44" s="26"/>
      <c r="D44" s="39">
        <v>2029</v>
      </c>
      <c r="E44" s="39">
        <v>2029</v>
      </c>
      <c r="F44" s="39" t="s">
        <v>65</v>
      </c>
      <c r="G44" s="40">
        <f t="shared" si="0"/>
        <v>4.5275999999999996</v>
      </c>
      <c r="H44" s="39">
        <v>2028</v>
      </c>
      <c r="I44" s="39" t="s">
        <v>65</v>
      </c>
      <c r="J44" s="41">
        <f t="shared" si="1"/>
        <v>4.5275999999999996</v>
      </c>
      <c r="K44" s="41">
        <f t="shared" si="2"/>
        <v>0</v>
      </c>
      <c r="L44" s="41"/>
      <c r="M44" s="41"/>
      <c r="N44" s="45"/>
      <c r="O44" s="41"/>
      <c r="P44" s="41">
        <f t="shared" si="3"/>
        <v>0</v>
      </c>
      <c r="Q44" s="41"/>
      <c r="R44" s="41"/>
      <c r="S44" s="45"/>
      <c r="T44" s="41"/>
      <c r="U44" s="41">
        <f t="shared" si="4"/>
        <v>0</v>
      </c>
      <c r="V44" s="41"/>
      <c r="W44" s="41"/>
      <c r="X44" s="45"/>
      <c r="Y44" s="41"/>
      <c r="Z44" s="41">
        <f t="shared" si="5"/>
        <v>0</v>
      </c>
      <c r="AA44" s="41"/>
      <c r="AB44" s="42"/>
      <c r="AC44" s="45"/>
      <c r="AD44" s="42"/>
      <c r="AE44" s="42">
        <f t="shared" si="6"/>
        <v>4.5275999999999996</v>
      </c>
      <c r="AF44" s="42"/>
      <c r="AG44" s="42"/>
      <c r="AH44" s="45">
        <v>4.5275999999999996</v>
      </c>
      <c r="AI44" s="42"/>
      <c r="AJ44" s="43">
        <f t="shared" si="7"/>
        <v>4.5275999999999996</v>
      </c>
      <c r="AK44" s="42"/>
      <c r="AL44" s="42"/>
      <c r="AM44" s="42">
        <f t="shared" si="8"/>
        <v>4.5275999999999996</v>
      </c>
      <c r="AN44" s="42"/>
      <c r="AO44" s="84"/>
    </row>
    <row r="45" spans="1:41" ht="65.25" customHeight="1">
      <c r="A45" s="31" t="s">
        <v>88</v>
      </c>
      <c r="B45" s="74" t="s">
        <v>79</v>
      </c>
      <c r="C45" s="26"/>
      <c r="D45" s="39">
        <v>2029</v>
      </c>
      <c r="E45" s="39">
        <v>2029</v>
      </c>
      <c r="F45" s="39" t="s">
        <v>65</v>
      </c>
      <c r="G45" s="40">
        <f t="shared" si="0"/>
        <v>4.5275999999999996</v>
      </c>
      <c r="H45" s="39">
        <v>2028</v>
      </c>
      <c r="I45" s="39" t="s">
        <v>65</v>
      </c>
      <c r="J45" s="41">
        <f t="shared" si="1"/>
        <v>4.5275999999999996</v>
      </c>
      <c r="K45" s="41">
        <f t="shared" si="2"/>
        <v>0</v>
      </c>
      <c r="L45" s="41"/>
      <c r="M45" s="41"/>
      <c r="N45" s="45"/>
      <c r="O45" s="41"/>
      <c r="P45" s="41">
        <f t="shared" si="3"/>
        <v>0</v>
      </c>
      <c r="Q45" s="41"/>
      <c r="R45" s="41"/>
      <c r="S45" s="45"/>
      <c r="T45" s="41"/>
      <c r="U45" s="41">
        <f t="shared" si="4"/>
        <v>0</v>
      </c>
      <c r="V45" s="41"/>
      <c r="W45" s="41"/>
      <c r="X45" s="45"/>
      <c r="Y45" s="41"/>
      <c r="Z45" s="41">
        <f t="shared" si="5"/>
        <v>0</v>
      </c>
      <c r="AA45" s="41"/>
      <c r="AB45" s="42"/>
      <c r="AC45" s="45"/>
      <c r="AD45" s="42"/>
      <c r="AE45" s="42">
        <f t="shared" si="6"/>
        <v>4.5275999999999996</v>
      </c>
      <c r="AF45" s="42"/>
      <c r="AG45" s="42"/>
      <c r="AH45" s="45">
        <v>4.5275999999999996</v>
      </c>
      <c r="AI45" s="42"/>
      <c r="AJ45" s="43">
        <f t="shared" si="7"/>
        <v>4.5275999999999996</v>
      </c>
      <c r="AK45" s="42"/>
      <c r="AL45" s="42"/>
      <c r="AM45" s="42">
        <f t="shared" si="8"/>
        <v>4.5275999999999996</v>
      </c>
      <c r="AN45" s="42"/>
      <c r="AO45" s="84"/>
    </row>
    <row r="46" spans="1:41" ht="116.25" customHeight="1">
      <c r="A46" s="32" t="s">
        <v>14</v>
      </c>
      <c r="B46" s="75" t="s">
        <v>148</v>
      </c>
      <c r="C46" s="26"/>
      <c r="D46" s="39">
        <v>2025</v>
      </c>
      <c r="E46" s="39">
        <v>2029</v>
      </c>
      <c r="F46" s="39" t="s">
        <v>65</v>
      </c>
      <c r="G46" s="40">
        <f t="shared" si="0"/>
        <v>258.16800000000001</v>
      </c>
      <c r="H46" s="39" t="s">
        <v>65</v>
      </c>
      <c r="I46" s="39" t="s">
        <v>65</v>
      </c>
      <c r="J46" s="41">
        <f t="shared" si="1"/>
        <v>258.16800000000001</v>
      </c>
      <c r="K46" s="44">
        <f t="shared" si="2"/>
        <v>52.0944</v>
      </c>
      <c r="L46" s="44"/>
      <c r="M46" s="44"/>
      <c r="N46" s="44">
        <f>N47+N59+N65</f>
        <v>52.0944</v>
      </c>
      <c r="O46" s="44"/>
      <c r="P46" s="44">
        <f t="shared" si="3"/>
        <v>51.712800000000001</v>
      </c>
      <c r="Q46" s="44"/>
      <c r="R46" s="44"/>
      <c r="S46" s="44">
        <f>S47+S59+S65</f>
        <v>51.712800000000001</v>
      </c>
      <c r="T46" s="44"/>
      <c r="U46" s="44">
        <f t="shared" si="4"/>
        <v>51.599999999999994</v>
      </c>
      <c r="V46" s="44"/>
      <c r="W46" s="44"/>
      <c r="X46" s="44">
        <f>X47+X59+X65</f>
        <v>51.599999999999994</v>
      </c>
      <c r="Y46" s="44"/>
      <c r="Z46" s="44">
        <f t="shared" si="5"/>
        <v>51.202800000000003</v>
      </c>
      <c r="AA46" s="44"/>
      <c r="AB46" s="44"/>
      <c r="AC46" s="44">
        <f>AC47+AC59+AC65</f>
        <v>51.202800000000003</v>
      </c>
      <c r="AD46" s="44"/>
      <c r="AE46" s="44">
        <f t="shared" si="6"/>
        <v>51.558</v>
      </c>
      <c r="AF46" s="44"/>
      <c r="AG46" s="44"/>
      <c r="AH46" s="44">
        <f>AH47+AH59+AH65</f>
        <v>51.558</v>
      </c>
      <c r="AI46" s="42"/>
      <c r="AJ46" s="43">
        <f t="shared" si="7"/>
        <v>258.16800000000001</v>
      </c>
      <c r="AK46" s="42"/>
      <c r="AL46" s="42"/>
      <c r="AM46" s="42">
        <f t="shared" si="8"/>
        <v>258.16800000000001</v>
      </c>
      <c r="AN46" s="42"/>
      <c r="AO46" s="84"/>
    </row>
    <row r="47" spans="1:41" ht="116.25" customHeight="1">
      <c r="A47" s="32" t="s">
        <v>34</v>
      </c>
      <c r="B47" s="75" t="s">
        <v>95</v>
      </c>
      <c r="C47" s="26"/>
      <c r="D47" s="39">
        <v>2025</v>
      </c>
      <c r="E47" s="39">
        <v>2029</v>
      </c>
      <c r="F47" s="39" t="s">
        <v>65</v>
      </c>
      <c r="G47" s="40">
        <f t="shared" ref="G47" si="12">AJ47</f>
        <v>149.67599999999999</v>
      </c>
      <c r="H47" s="39" t="s">
        <v>65</v>
      </c>
      <c r="I47" s="39" t="s">
        <v>65</v>
      </c>
      <c r="J47" s="41">
        <f t="shared" si="1"/>
        <v>149.67599999999999</v>
      </c>
      <c r="K47" s="44">
        <f t="shared" si="2"/>
        <v>29.908799999999999</v>
      </c>
      <c r="L47" s="44"/>
      <c r="M47" s="44"/>
      <c r="N47" s="44">
        <f>SUM(N48:N58)</f>
        <v>29.908799999999999</v>
      </c>
      <c r="O47" s="44"/>
      <c r="P47" s="44">
        <f t="shared" si="3"/>
        <v>29.916</v>
      </c>
      <c r="Q47" s="44"/>
      <c r="R47" s="44"/>
      <c r="S47" s="44">
        <f>SUM(S48:S58)</f>
        <v>29.916</v>
      </c>
      <c r="T47" s="44"/>
      <c r="U47" s="44">
        <f t="shared" si="4"/>
        <v>29.980799999999999</v>
      </c>
      <c r="V47" s="44"/>
      <c r="W47" s="44"/>
      <c r="X47" s="44">
        <f>SUM(X48:X58)</f>
        <v>29.980799999999999</v>
      </c>
      <c r="Y47" s="44"/>
      <c r="Z47" s="44">
        <f>AA47+AB47+AC47+AD47</f>
        <v>29.894400000000001</v>
      </c>
      <c r="AA47" s="44"/>
      <c r="AB47" s="44"/>
      <c r="AC47" s="44">
        <f>SUM(AC48:AC58)</f>
        <v>29.894400000000001</v>
      </c>
      <c r="AD47" s="44"/>
      <c r="AE47" s="44">
        <f t="shared" si="6"/>
        <v>29.975999999999999</v>
      </c>
      <c r="AF47" s="44"/>
      <c r="AG47" s="44"/>
      <c r="AH47" s="44">
        <f>SUM(AH48:AH58)</f>
        <v>29.975999999999999</v>
      </c>
      <c r="AI47" s="42"/>
      <c r="AJ47" s="43">
        <f t="shared" ref="AJ47:AJ64" si="13">K47+P47+U47+Z47+AE47</f>
        <v>149.67599999999999</v>
      </c>
      <c r="AK47" s="42"/>
      <c r="AL47" s="42"/>
      <c r="AM47" s="42">
        <f t="shared" ref="AM47:AM64" si="14">N47+S47+X47+AC47+AH47</f>
        <v>149.67599999999999</v>
      </c>
      <c r="AN47" s="42"/>
      <c r="AO47" s="84"/>
    </row>
    <row r="48" spans="1:41" ht="77.25" customHeight="1">
      <c r="A48" s="31" t="s">
        <v>106</v>
      </c>
      <c r="B48" s="74" t="s">
        <v>97</v>
      </c>
      <c r="C48" s="26"/>
      <c r="D48" s="39">
        <v>2025</v>
      </c>
      <c r="E48" s="39">
        <v>2025</v>
      </c>
      <c r="F48" s="39" t="s">
        <v>65</v>
      </c>
      <c r="G48" s="40">
        <f t="shared" si="0"/>
        <v>14.9544</v>
      </c>
      <c r="H48" s="39">
        <v>2024</v>
      </c>
      <c r="I48" s="39" t="s">
        <v>65</v>
      </c>
      <c r="J48" s="41">
        <f t="shared" si="1"/>
        <v>14.9544</v>
      </c>
      <c r="K48" s="41">
        <f t="shared" si="2"/>
        <v>14.9544</v>
      </c>
      <c r="L48" s="41"/>
      <c r="M48" s="41"/>
      <c r="N48" s="45">
        <v>14.9544</v>
      </c>
      <c r="O48" s="41"/>
      <c r="P48" s="41">
        <f t="shared" si="3"/>
        <v>0</v>
      </c>
      <c r="Q48" s="41"/>
      <c r="R48" s="41"/>
      <c r="S48" s="45"/>
      <c r="T48" s="41"/>
      <c r="U48" s="41">
        <f t="shared" si="4"/>
        <v>0</v>
      </c>
      <c r="V48" s="41"/>
      <c r="W48" s="41"/>
      <c r="X48" s="45"/>
      <c r="Y48" s="41"/>
      <c r="Z48" s="41">
        <f t="shared" si="5"/>
        <v>0</v>
      </c>
      <c r="AA48" s="41"/>
      <c r="AB48" s="42"/>
      <c r="AC48" s="45"/>
      <c r="AD48" s="42"/>
      <c r="AE48" s="42">
        <f t="shared" si="6"/>
        <v>0</v>
      </c>
      <c r="AF48" s="42"/>
      <c r="AG48" s="42"/>
      <c r="AH48" s="45"/>
      <c r="AI48" s="42"/>
      <c r="AJ48" s="43">
        <f t="shared" si="13"/>
        <v>14.9544</v>
      </c>
      <c r="AK48" s="42"/>
      <c r="AL48" s="42"/>
      <c r="AM48" s="42">
        <f t="shared" si="14"/>
        <v>14.9544</v>
      </c>
      <c r="AN48" s="42"/>
      <c r="AO48" s="84"/>
    </row>
    <row r="49" spans="1:41" ht="77.25" customHeight="1">
      <c r="A49" s="31" t="s">
        <v>107</v>
      </c>
      <c r="B49" s="74" t="s">
        <v>96</v>
      </c>
      <c r="C49" s="26"/>
      <c r="D49" s="39">
        <v>2025</v>
      </c>
      <c r="E49" s="39">
        <v>2025</v>
      </c>
      <c r="F49" s="39" t="s">
        <v>65</v>
      </c>
      <c r="G49" s="40">
        <f t="shared" si="0"/>
        <v>14.9544</v>
      </c>
      <c r="H49" s="39">
        <v>2024</v>
      </c>
      <c r="I49" s="39" t="s">
        <v>65</v>
      </c>
      <c r="J49" s="41">
        <f t="shared" si="1"/>
        <v>14.9544</v>
      </c>
      <c r="K49" s="41">
        <f t="shared" si="2"/>
        <v>14.9544</v>
      </c>
      <c r="L49" s="41"/>
      <c r="M49" s="41"/>
      <c r="N49" s="45">
        <v>14.9544</v>
      </c>
      <c r="O49" s="41"/>
      <c r="P49" s="41">
        <f t="shared" si="3"/>
        <v>0</v>
      </c>
      <c r="Q49" s="41"/>
      <c r="R49" s="41"/>
      <c r="S49" s="45"/>
      <c r="T49" s="41"/>
      <c r="U49" s="41">
        <f t="shared" si="4"/>
        <v>0</v>
      </c>
      <c r="V49" s="41"/>
      <c r="W49" s="41"/>
      <c r="X49" s="45"/>
      <c r="Y49" s="41"/>
      <c r="Z49" s="41">
        <f t="shared" si="5"/>
        <v>0</v>
      </c>
      <c r="AA49" s="41"/>
      <c r="AB49" s="42"/>
      <c r="AC49" s="45"/>
      <c r="AD49" s="42"/>
      <c r="AE49" s="42">
        <f t="shared" si="6"/>
        <v>0</v>
      </c>
      <c r="AF49" s="42"/>
      <c r="AG49" s="42"/>
      <c r="AH49" s="45"/>
      <c r="AI49" s="42"/>
      <c r="AJ49" s="43">
        <f t="shared" si="13"/>
        <v>14.9544</v>
      </c>
      <c r="AK49" s="42"/>
      <c r="AL49" s="42"/>
      <c r="AM49" s="42">
        <f t="shared" si="14"/>
        <v>14.9544</v>
      </c>
      <c r="AN49" s="42"/>
      <c r="AO49" s="84"/>
    </row>
    <row r="50" spans="1:41" s="7" customFormat="1" ht="77.25" customHeight="1">
      <c r="A50" s="31" t="s">
        <v>108</v>
      </c>
      <c r="B50" s="74" t="s">
        <v>98</v>
      </c>
      <c r="C50" s="33"/>
      <c r="D50" s="39">
        <v>2026</v>
      </c>
      <c r="E50" s="39">
        <v>2026</v>
      </c>
      <c r="F50" s="39" t="s">
        <v>65</v>
      </c>
      <c r="G50" s="40">
        <f t="shared" si="0"/>
        <v>8.4695999999999998</v>
      </c>
      <c r="H50" s="39">
        <v>2025</v>
      </c>
      <c r="I50" s="39" t="s">
        <v>65</v>
      </c>
      <c r="J50" s="41">
        <f t="shared" si="1"/>
        <v>8.4695999999999998</v>
      </c>
      <c r="K50" s="41">
        <f t="shared" si="2"/>
        <v>0</v>
      </c>
      <c r="L50" s="41"/>
      <c r="M50" s="41"/>
      <c r="N50" s="45"/>
      <c r="O50" s="41"/>
      <c r="P50" s="41">
        <f t="shared" si="3"/>
        <v>8.4695999999999998</v>
      </c>
      <c r="Q50" s="41"/>
      <c r="R50" s="41"/>
      <c r="S50" s="45">
        <v>8.4695999999999998</v>
      </c>
      <c r="T50" s="41"/>
      <c r="U50" s="41">
        <f t="shared" si="4"/>
        <v>0</v>
      </c>
      <c r="V50" s="41"/>
      <c r="W50" s="41"/>
      <c r="X50" s="45"/>
      <c r="Y50" s="41"/>
      <c r="Z50" s="41">
        <f t="shared" si="5"/>
        <v>0</v>
      </c>
      <c r="AA50" s="41"/>
      <c r="AB50" s="41"/>
      <c r="AC50" s="45"/>
      <c r="AD50" s="41"/>
      <c r="AE50" s="42">
        <f t="shared" si="6"/>
        <v>0</v>
      </c>
      <c r="AF50" s="41"/>
      <c r="AG50" s="41"/>
      <c r="AH50" s="45"/>
      <c r="AI50" s="41"/>
      <c r="AJ50" s="43">
        <f t="shared" si="13"/>
        <v>8.4695999999999998</v>
      </c>
      <c r="AK50" s="42"/>
      <c r="AL50" s="42"/>
      <c r="AM50" s="42">
        <f t="shared" si="14"/>
        <v>8.4695999999999998</v>
      </c>
      <c r="AN50" s="42"/>
      <c r="AO50" s="84"/>
    </row>
    <row r="51" spans="1:41" s="7" customFormat="1" ht="77.25" customHeight="1">
      <c r="A51" s="31" t="s">
        <v>109</v>
      </c>
      <c r="B51" s="74" t="s">
        <v>99</v>
      </c>
      <c r="C51" s="33"/>
      <c r="D51" s="39">
        <v>2026</v>
      </c>
      <c r="E51" s="39">
        <v>2026</v>
      </c>
      <c r="F51" s="39" t="s">
        <v>65</v>
      </c>
      <c r="G51" s="40">
        <f t="shared" si="0"/>
        <v>8.4695999999999998</v>
      </c>
      <c r="H51" s="39">
        <v>2025</v>
      </c>
      <c r="I51" s="39" t="s">
        <v>65</v>
      </c>
      <c r="J51" s="41">
        <f t="shared" si="1"/>
        <v>8.4695999999999998</v>
      </c>
      <c r="K51" s="41">
        <f t="shared" si="2"/>
        <v>0</v>
      </c>
      <c r="L51" s="41"/>
      <c r="M51" s="41"/>
      <c r="N51" s="45"/>
      <c r="O51" s="41"/>
      <c r="P51" s="41">
        <f t="shared" si="3"/>
        <v>8.4695999999999998</v>
      </c>
      <c r="Q51" s="41"/>
      <c r="R51" s="41"/>
      <c r="S51" s="45">
        <v>8.4695999999999998</v>
      </c>
      <c r="T51" s="41"/>
      <c r="U51" s="41">
        <f t="shared" si="4"/>
        <v>0</v>
      </c>
      <c r="V51" s="41"/>
      <c r="W51" s="41"/>
      <c r="X51" s="45"/>
      <c r="Y51" s="41"/>
      <c r="Z51" s="41">
        <f t="shared" si="5"/>
        <v>0</v>
      </c>
      <c r="AA51" s="41"/>
      <c r="AB51" s="41"/>
      <c r="AC51" s="45"/>
      <c r="AD51" s="41"/>
      <c r="AE51" s="42">
        <f t="shared" si="6"/>
        <v>0</v>
      </c>
      <c r="AF51" s="41"/>
      <c r="AG51" s="41"/>
      <c r="AH51" s="45"/>
      <c r="AI51" s="41"/>
      <c r="AJ51" s="43">
        <f t="shared" si="13"/>
        <v>8.4695999999999998</v>
      </c>
      <c r="AK51" s="42"/>
      <c r="AL51" s="42"/>
      <c r="AM51" s="42">
        <f t="shared" si="14"/>
        <v>8.4695999999999998</v>
      </c>
      <c r="AN51" s="42"/>
      <c r="AO51" s="84"/>
    </row>
    <row r="52" spans="1:41" s="7" customFormat="1" ht="77.25" customHeight="1">
      <c r="A52" s="31" t="s">
        <v>110</v>
      </c>
      <c r="B52" s="74" t="s">
        <v>100</v>
      </c>
      <c r="C52" s="33"/>
      <c r="D52" s="39">
        <v>2026</v>
      </c>
      <c r="E52" s="39">
        <v>2026</v>
      </c>
      <c r="F52" s="39" t="s">
        <v>65</v>
      </c>
      <c r="G52" s="40">
        <f t="shared" si="0"/>
        <v>3.7644000000000002</v>
      </c>
      <c r="H52" s="39">
        <v>2025</v>
      </c>
      <c r="I52" s="39" t="s">
        <v>65</v>
      </c>
      <c r="J52" s="41">
        <f t="shared" si="1"/>
        <v>3.7644000000000002</v>
      </c>
      <c r="K52" s="41">
        <f t="shared" si="2"/>
        <v>0</v>
      </c>
      <c r="L52" s="41"/>
      <c r="M52" s="41"/>
      <c r="N52" s="45"/>
      <c r="O52" s="41"/>
      <c r="P52" s="41">
        <f t="shared" si="3"/>
        <v>3.7644000000000002</v>
      </c>
      <c r="Q52" s="41"/>
      <c r="R52" s="41"/>
      <c r="S52" s="45">
        <v>3.7644000000000002</v>
      </c>
      <c r="T52" s="41"/>
      <c r="U52" s="41">
        <f t="shared" si="4"/>
        <v>0</v>
      </c>
      <c r="V52" s="41"/>
      <c r="W52" s="41"/>
      <c r="X52" s="45"/>
      <c r="Y52" s="41"/>
      <c r="Z52" s="41">
        <f t="shared" si="5"/>
        <v>0</v>
      </c>
      <c r="AA52" s="41"/>
      <c r="AB52" s="41"/>
      <c r="AC52" s="45"/>
      <c r="AD52" s="41"/>
      <c r="AE52" s="42">
        <f t="shared" si="6"/>
        <v>0</v>
      </c>
      <c r="AF52" s="41"/>
      <c r="AG52" s="41"/>
      <c r="AH52" s="45"/>
      <c r="AI52" s="41"/>
      <c r="AJ52" s="43">
        <f t="shared" si="13"/>
        <v>3.7644000000000002</v>
      </c>
      <c r="AK52" s="42"/>
      <c r="AL52" s="42"/>
      <c r="AM52" s="42">
        <f t="shared" si="14"/>
        <v>3.7644000000000002</v>
      </c>
      <c r="AN52" s="42"/>
      <c r="AO52" s="84"/>
    </row>
    <row r="53" spans="1:41" ht="77.25" customHeight="1">
      <c r="A53" s="31" t="s">
        <v>111</v>
      </c>
      <c r="B53" s="74" t="s">
        <v>101</v>
      </c>
      <c r="C53" s="26"/>
      <c r="D53" s="39">
        <v>2026</v>
      </c>
      <c r="E53" s="39">
        <v>2026</v>
      </c>
      <c r="F53" s="39" t="s">
        <v>65</v>
      </c>
      <c r="G53" s="40">
        <f t="shared" si="0"/>
        <v>5.0519999999999996</v>
      </c>
      <c r="H53" s="39">
        <v>2025</v>
      </c>
      <c r="I53" s="39" t="s">
        <v>65</v>
      </c>
      <c r="J53" s="41">
        <f t="shared" si="1"/>
        <v>5.0519999999999996</v>
      </c>
      <c r="K53" s="41">
        <f t="shared" si="2"/>
        <v>0</v>
      </c>
      <c r="L53" s="41"/>
      <c r="M53" s="41"/>
      <c r="N53" s="45"/>
      <c r="O53" s="41"/>
      <c r="P53" s="41">
        <f t="shared" si="3"/>
        <v>5.0519999999999996</v>
      </c>
      <c r="Q53" s="41"/>
      <c r="R53" s="41"/>
      <c r="S53" s="45">
        <v>5.0519999999999996</v>
      </c>
      <c r="T53" s="41"/>
      <c r="U53" s="41">
        <f t="shared" si="4"/>
        <v>0</v>
      </c>
      <c r="V53" s="41"/>
      <c r="W53" s="41"/>
      <c r="X53" s="45"/>
      <c r="Y53" s="41"/>
      <c r="Z53" s="41">
        <f t="shared" si="5"/>
        <v>0</v>
      </c>
      <c r="AA53" s="41"/>
      <c r="AB53" s="42"/>
      <c r="AC53" s="45"/>
      <c r="AD53" s="42"/>
      <c r="AE53" s="42">
        <f t="shared" si="6"/>
        <v>0</v>
      </c>
      <c r="AF53" s="42"/>
      <c r="AG53" s="42"/>
      <c r="AH53" s="45"/>
      <c r="AI53" s="42"/>
      <c r="AJ53" s="43">
        <f t="shared" si="13"/>
        <v>5.0519999999999996</v>
      </c>
      <c r="AK53" s="42"/>
      <c r="AL53" s="42"/>
      <c r="AM53" s="42">
        <f t="shared" si="14"/>
        <v>5.0519999999999996</v>
      </c>
      <c r="AN53" s="42"/>
      <c r="AO53" s="84"/>
    </row>
    <row r="54" spans="1:41" ht="77.25" customHeight="1">
      <c r="A54" s="31" t="s">
        <v>112</v>
      </c>
      <c r="B54" s="74" t="s">
        <v>102</v>
      </c>
      <c r="C54" s="26"/>
      <c r="D54" s="39">
        <v>2026</v>
      </c>
      <c r="E54" s="39">
        <v>2026</v>
      </c>
      <c r="F54" s="39" t="s">
        <v>65</v>
      </c>
      <c r="G54" s="40">
        <f t="shared" si="0"/>
        <v>4.1604000000000001</v>
      </c>
      <c r="H54" s="39">
        <v>2025</v>
      </c>
      <c r="I54" s="39" t="s">
        <v>65</v>
      </c>
      <c r="J54" s="41">
        <f t="shared" si="1"/>
        <v>4.1604000000000001</v>
      </c>
      <c r="K54" s="41">
        <f t="shared" si="2"/>
        <v>0</v>
      </c>
      <c r="L54" s="41"/>
      <c r="M54" s="41"/>
      <c r="N54" s="45"/>
      <c r="O54" s="41"/>
      <c r="P54" s="41">
        <f t="shared" si="3"/>
        <v>4.1604000000000001</v>
      </c>
      <c r="Q54" s="41"/>
      <c r="R54" s="41"/>
      <c r="S54" s="45">
        <v>4.1604000000000001</v>
      </c>
      <c r="T54" s="41"/>
      <c r="U54" s="41">
        <f t="shared" si="4"/>
        <v>0</v>
      </c>
      <c r="V54" s="41"/>
      <c r="W54" s="41"/>
      <c r="X54" s="45"/>
      <c r="Y54" s="41"/>
      <c r="Z54" s="41">
        <f t="shared" si="5"/>
        <v>0</v>
      </c>
      <c r="AA54" s="41"/>
      <c r="AB54" s="42"/>
      <c r="AC54" s="45"/>
      <c r="AD54" s="42"/>
      <c r="AE54" s="42">
        <f t="shared" si="6"/>
        <v>0</v>
      </c>
      <c r="AF54" s="42"/>
      <c r="AG54" s="42"/>
      <c r="AH54" s="45"/>
      <c r="AI54" s="42"/>
      <c r="AJ54" s="43">
        <f t="shared" si="13"/>
        <v>4.1604000000000001</v>
      </c>
      <c r="AK54" s="42"/>
      <c r="AL54" s="42"/>
      <c r="AM54" s="42">
        <f t="shared" si="14"/>
        <v>4.1604000000000001</v>
      </c>
      <c r="AN54" s="42"/>
      <c r="AO54" s="84"/>
    </row>
    <row r="55" spans="1:41" ht="77.25" customHeight="1">
      <c r="A55" s="31" t="s">
        <v>113</v>
      </c>
      <c r="B55" s="74" t="s">
        <v>103</v>
      </c>
      <c r="C55" s="26"/>
      <c r="D55" s="39">
        <v>2027</v>
      </c>
      <c r="E55" s="39">
        <v>2027</v>
      </c>
      <c r="F55" s="39" t="s">
        <v>65</v>
      </c>
      <c r="G55" s="40">
        <f t="shared" si="0"/>
        <v>29.980799999999999</v>
      </c>
      <c r="H55" s="39">
        <v>2026</v>
      </c>
      <c r="I55" s="39" t="s">
        <v>65</v>
      </c>
      <c r="J55" s="41">
        <f t="shared" si="1"/>
        <v>29.980799999999999</v>
      </c>
      <c r="K55" s="41">
        <f t="shared" si="2"/>
        <v>0</v>
      </c>
      <c r="L55" s="41"/>
      <c r="M55" s="41"/>
      <c r="N55" s="45"/>
      <c r="O55" s="41"/>
      <c r="P55" s="41">
        <f t="shared" si="3"/>
        <v>0</v>
      </c>
      <c r="Q55" s="41"/>
      <c r="R55" s="41"/>
      <c r="S55" s="45"/>
      <c r="T55" s="41"/>
      <c r="U55" s="41">
        <f t="shared" si="4"/>
        <v>29.980799999999999</v>
      </c>
      <c r="V55" s="41"/>
      <c r="W55" s="41"/>
      <c r="X55" s="45">
        <v>29.980799999999999</v>
      </c>
      <c r="Y55" s="41"/>
      <c r="Z55" s="41">
        <f t="shared" si="5"/>
        <v>0</v>
      </c>
      <c r="AA55" s="41"/>
      <c r="AB55" s="42"/>
      <c r="AC55" s="45"/>
      <c r="AD55" s="42"/>
      <c r="AE55" s="42">
        <f t="shared" si="6"/>
        <v>0</v>
      </c>
      <c r="AF55" s="42"/>
      <c r="AG55" s="42"/>
      <c r="AH55" s="45"/>
      <c r="AI55" s="42"/>
      <c r="AJ55" s="43">
        <f t="shared" si="13"/>
        <v>29.980799999999999</v>
      </c>
      <c r="AK55" s="42"/>
      <c r="AL55" s="42"/>
      <c r="AM55" s="42">
        <f t="shared" si="14"/>
        <v>29.980799999999999</v>
      </c>
      <c r="AN55" s="42"/>
      <c r="AO55" s="84"/>
    </row>
    <row r="56" spans="1:41" ht="77.25" customHeight="1">
      <c r="A56" s="31" t="s">
        <v>114</v>
      </c>
      <c r="B56" s="74" t="s">
        <v>104</v>
      </c>
      <c r="C56" s="26"/>
      <c r="D56" s="39">
        <v>2028</v>
      </c>
      <c r="E56" s="39">
        <v>2028</v>
      </c>
      <c r="F56" s="39" t="s">
        <v>65</v>
      </c>
      <c r="G56" s="40">
        <f t="shared" ref="G56:G64" si="15">AJ56</f>
        <v>22.179600000000001</v>
      </c>
      <c r="H56" s="39">
        <v>2027</v>
      </c>
      <c r="I56" s="39" t="s">
        <v>65</v>
      </c>
      <c r="J56" s="41">
        <f t="shared" si="1"/>
        <v>22.179600000000001</v>
      </c>
      <c r="K56" s="41">
        <f t="shared" si="2"/>
        <v>0</v>
      </c>
      <c r="L56" s="41"/>
      <c r="M56" s="41"/>
      <c r="N56" s="45"/>
      <c r="O56" s="41"/>
      <c r="P56" s="41">
        <f t="shared" si="3"/>
        <v>0</v>
      </c>
      <c r="Q56" s="41"/>
      <c r="R56" s="41"/>
      <c r="S56" s="45"/>
      <c r="T56" s="41"/>
      <c r="U56" s="41">
        <f t="shared" si="4"/>
        <v>0</v>
      </c>
      <c r="V56" s="41"/>
      <c r="W56" s="41"/>
      <c r="X56" s="45"/>
      <c r="Y56" s="41"/>
      <c r="Z56" s="41">
        <f t="shared" si="5"/>
        <v>22.179600000000001</v>
      </c>
      <c r="AA56" s="41"/>
      <c r="AB56" s="42"/>
      <c r="AC56" s="45">
        <v>22.179600000000001</v>
      </c>
      <c r="AD56" s="42"/>
      <c r="AE56" s="42">
        <f t="shared" si="6"/>
        <v>0</v>
      </c>
      <c r="AF56" s="42"/>
      <c r="AG56" s="42"/>
      <c r="AH56" s="45"/>
      <c r="AI56" s="42"/>
      <c r="AJ56" s="43">
        <f t="shared" si="13"/>
        <v>22.179600000000001</v>
      </c>
      <c r="AK56" s="42"/>
      <c r="AL56" s="42"/>
      <c r="AM56" s="42">
        <f t="shared" si="14"/>
        <v>22.179600000000001</v>
      </c>
      <c r="AN56" s="42"/>
      <c r="AO56" s="84"/>
    </row>
    <row r="57" spans="1:41" ht="77.25" customHeight="1">
      <c r="A57" s="31" t="s">
        <v>115</v>
      </c>
      <c r="B57" s="74" t="s">
        <v>136</v>
      </c>
      <c r="C57" s="26"/>
      <c r="D57" s="39">
        <v>2028</v>
      </c>
      <c r="E57" s="39">
        <v>2028</v>
      </c>
      <c r="F57" s="39" t="s">
        <v>65</v>
      </c>
      <c r="G57" s="40">
        <f t="shared" si="15"/>
        <v>7.7148000000000003</v>
      </c>
      <c r="H57" s="39">
        <v>2027</v>
      </c>
      <c r="I57" s="39" t="s">
        <v>65</v>
      </c>
      <c r="J57" s="41">
        <f t="shared" si="1"/>
        <v>7.7148000000000003</v>
      </c>
      <c r="K57" s="41">
        <f t="shared" si="2"/>
        <v>0</v>
      </c>
      <c r="L57" s="41"/>
      <c r="M57" s="41"/>
      <c r="N57" s="45"/>
      <c r="O57" s="41"/>
      <c r="P57" s="41">
        <f t="shared" si="3"/>
        <v>0</v>
      </c>
      <c r="Q57" s="41"/>
      <c r="R57" s="41"/>
      <c r="S57" s="45"/>
      <c r="T57" s="41"/>
      <c r="U57" s="41">
        <f t="shared" si="4"/>
        <v>0</v>
      </c>
      <c r="V57" s="41"/>
      <c r="W57" s="41"/>
      <c r="X57" s="45"/>
      <c r="Y57" s="41"/>
      <c r="Z57" s="41">
        <f t="shared" si="5"/>
        <v>7.7148000000000003</v>
      </c>
      <c r="AA57" s="41"/>
      <c r="AB57" s="42"/>
      <c r="AC57" s="45">
        <v>7.7148000000000003</v>
      </c>
      <c r="AD57" s="42"/>
      <c r="AE57" s="42">
        <f t="shared" si="6"/>
        <v>0</v>
      </c>
      <c r="AF57" s="42"/>
      <c r="AG57" s="42"/>
      <c r="AH57" s="45"/>
      <c r="AI57" s="42"/>
      <c r="AJ57" s="43">
        <f t="shared" si="13"/>
        <v>7.7148000000000003</v>
      </c>
      <c r="AK57" s="42"/>
      <c r="AL57" s="42"/>
      <c r="AM57" s="42">
        <f t="shared" si="14"/>
        <v>7.7148000000000003</v>
      </c>
      <c r="AN57" s="42"/>
      <c r="AO57" s="84"/>
    </row>
    <row r="58" spans="1:41" ht="77.25" customHeight="1">
      <c r="A58" s="31" t="s">
        <v>116</v>
      </c>
      <c r="B58" s="74" t="s">
        <v>137</v>
      </c>
      <c r="C58" s="26"/>
      <c r="D58" s="39">
        <v>2029</v>
      </c>
      <c r="E58" s="39">
        <v>2029</v>
      </c>
      <c r="F58" s="39" t="s">
        <v>65</v>
      </c>
      <c r="G58" s="40">
        <f t="shared" si="15"/>
        <v>29.975999999999999</v>
      </c>
      <c r="H58" s="39">
        <v>2028</v>
      </c>
      <c r="I58" s="39" t="s">
        <v>65</v>
      </c>
      <c r="J58" s="41">
        <f t="shared" si="1"/>
        <v>29.975999999999999</v>
      </c>
      <c r="K58" s="41">
        <f t="shared" si="2"/>
        <v>0</v>
      </c>
      <c r="L58" s="41"/>
      <c r="M58" s="41"/>
      <c r="N58" s="45"/>
      <c r="O58" s="41"/>
      <c r="P58" s="41">
        <f t="shared" si="3"/>
        <v>0</v>
      </c>
      <c r="Q58" s="41"/>
      <c r="R58" s="41"/>
      <c r="S58" s="45"/>
      <c r="T58" s="41"/>
      <c r="U58" s="41">
        <f t="shared" si="4"/>
        <v>0</v>
      </c>
      <c r="V58" s="41"/>
      <c r="W58" s="41"/>
      <c r="X58" s="45"/>
      <c r="Y58" s="41"/>
      <c r="Z58" s="41">
        <f t="shared" si="5"/>
        <v>0</v>
      </c>
      <c r="AA58" s="41"/>
      <c r="AB58" s="42"/>
      <c r="AC58" s="45"/>
      <c r="AD58" s="42"/>
      <c r="AE58" s="42">
        <f t="shared" si="6"/>
        <v>29.975999999999999</v>
      </c>
      <c r="AF58" s="42"/>
      <c r="AG58" s="42"/>
      <c r="AH58" s="45">
        <v>29.975999999999999</v>
      </c>
      <c r="AI58" s="42"/>
      <c r="AJ58" s="43">
        <f t="shared" si="13"/>
        <v>29.975999999999999</v>
      </c>
      <c r="AK58" s="42"/>
      <c r="AL58" s="42"/>
      <c r="AM58" s="42">
        <f t="shared" si="14"/>
        <v>29.975999999999999</v>
      </c>
      <c r="AN58" s="42"/>
      <c r="AO58" s="84"/>
    </row>
    <row r="59" spans="1:41" ht="122.25" customHeight="1">
      <c r="A59" s="32" t="s">
        <v>35</v>
      </c>
      <c r="B59" s="75" t="s">
        <v>105</v>
      </c>
      <c r="C59" s="26"/>
      <c r="D59" s="39">
        <v>2025</v>
      </c>
      <c r="E59" s="39">
        <v>2029</v>
      </c>
      <c r="F59" s="39" t="s">
        <v>65</v>
      </c>
      <c r="G59" s="40">
        <f t="shared" si="15"/>
        <v>46.657200000000003</v>
      </c>
      <c r="H59" s="39" t="s">
        <v>65</v>
      </c>
      <c r="I59" s="39" t="s">
        <v>65</v>
      </c>
      <c r="J59" s="41">
        <f t="shared" si="1"/>
        <v>46.657200000000003</v>
      </c>
      <c r="K59" s="44">
        <f t="shared" si="2"/>
        <v>9.3840000000000003</v>
      </c>
      <c r="L59" s="44"/>
      <c r="M59" s="44"/>
      <c r="N59" s="44">
        <f>SUM(N60:N64)</f>
        <v>9.3840000000000003</v>
      </c>
      <c r="O59" s="44"/>
      <c r="P59" s="44">
        <f t="shared" si="3"/>
        <v>9.4008000000000003</v>
      </c>
      <c r="Q59" s="44"/>
      <c r="R59" s="44"/>
      <c r="S59" s="44">
        <f>SUM(S60:S64)</f>
        <v>9.4008000000000003</v>
      </c>
      <c r="T59" s="44"/>
      <c r="U59" s="44">
        <f t="shared" si="4"/>
        <v>9.4044000000000008</v>
      </c>
      <c r="V59" s="44"/>
      <c r="W59" s="44"/>
      <c r="X59" s="44">
        <f>SUM(X60:X64)</f>
        <v>9.4044000000000008</v>
      </c>
      <c r="Y59" s="44"/>
      <c r="Z59" s="44">
        <f t="shared" si="5"/>
        <v>9.1020000000000003</v>
      </c>
      <c r="AA59" s="44"/>
      <c r="AB59" s="44"/>
      <c r="AC59" s="44">
        <f>SUM(AC60:AC64)</f>
        <v>9.1020000000000003</v>
      </c>
      <c r="AD59" s="44"/>
      <c r="AE59" s="44">
        <f t="shared" si="6"/>
        <v>9.3659999999999997</v>
      </c>
      <c r="AF59" s="44"/>
      <c r="AG59" s="44"/>
      <c r="AH59" s="44">
        <f>SUM(AH60:AH64)</f>
        <v>9.3659999999999997</v>
      </c>
      <c r="AI59" s="42"/>
      <c r="AJ59" s="43">
        <f t="shared" si="13"/>
        <v>46.657200000000003</v>
      </c>
      <c r="AK59" s="42"/>
      <c r="AL59" s="42"/>
      <c r="AM59" s="42">
        <f t="shared" si="14"/>
        <v>46.657200000000003</v>
      </c>
      <c r="AN59" s="42"/>
      <c r="AO59" s="84"/>
    </row>
    <row r="60" spans="1:41" ht="68.25" customHeight="1">
      <c r="A60" s="31" t="s">
        <v>117</v>
      </c>
      <c r="B60" s="74" t="s">
        <v>118</v>
      </c>
      <c r="C60" s="26"/>
      <c r="D60" s="39">
        <v>2025</v>
      </c>
      <c r="E60" s="39">
        <v>2025</v>
      </c>
      <c r="F60" s="39" t="s">
        <v>65</v>
      </c>
      <c r="G60" s="40">
        <f t="shared" si="15"/>
        <v>9.3840000000000003</v>
      </c>
      <c r="H60" s="39">
        <v>2024</v>
      </c>
      <c r="I60" s="39" t="s">
        <v>65</v>
      </c>
      <c r="J60" s="41">
        <f t="shared" si="1"/>
        <v>9.3840000000000003</v>
      </c>
      <c r="K60" s="41">
        <f t="shared" si="2"/>
        <v>9.3840000000000003</v>
      </c>
      <c r="L60" s="41"/>
      <c r="M60" s="41"/>
      <c r="N60" s="45">
        <v>9.3840000000000003</v>
      </c>
      <c r="O60" s="41"/>
      <c r="P60" s="41">
        <f t="shared" si="3"/>
        <v>0</v>
      </c>
      <c r="Q60" s="41"/>
      <c r="R60" s="41"/>
      <c r="S60" s="45"/>
      <c r="T60" s="41"/>
      <c r="U60" s="41">
        <f t="shared" si="4"/>
        <v>0</v>
      </c>
      <c r="V60" s="41"/>
      <c r="W60" s="41"/>
      <c r="X60" s="45"/>
      <c r="Y60" s="41"/>
      <c r="Z60" s="41">
        <f t="shared" si="5"/>
        <v>0</v>
      </c>
      <c r="AA60" s="41"/>
      <c r="AB60" s="42"/>
      <c r="AC60" s="45"/>
      <c r="AD60" s="42"/>
      <c r="AE60" s="42">
        <f t="shared" si="6"/>
        <v>0</v>
      </c>
      <c r="AF60" s="42"/>
      <c r="AG60" s="42"/>
      <c r="AH60" s="45"/>
      <c r="AI60" s="42"/>
      <c r="AJ60" s="43">
        <f t="shared" si="13"/>
        <v>9.3840000000000003</v>
      </c>
      <c r="AK60" s="42"/>
      <c r="AL60" s="42"/>
      <c r="AM60" s="42">
        <f t="shared" si="14"/>
        <v>9.3840000000000003</v>
      </c>
      <c r="AN60" s="42"/>
      <c r="AO60" s="84"/>
    </row>
    <row r="61" spans="1:41" ht="68.25" customHeight="1">
      <c r="A61" s="31" t="s">
        <v>122</v>
      </c>
      <c r="B61" s="74" t="s">
        <v>119</v>
      </c>
      <c r="C61" s="26"/>
      <c r="D61" s="39">
        <v>2026</v>
      </c>
      <c r="E61" s="39">
        <v>2026</v>
      </c>
      <c r="F61" s="39" t="s">
        <v>65</v>
      </c>
      <c r="G61" s="40">
        <f t="shared" si="15"/>
        <v>9.4008000000000003</v>
      </c>
      <c r="H61" s="39">
        <v>2025</v>
      </c>
      <c r="I61" s="39" t="s">
        <v>65</v>
      </c>
      <c r="J61" s="41">
        <f t="shared" si="1"/>
        <v>9.4008000000000003</v>
      </c>
      <c r="K61" s="41">
        <f t="shared" si="2"/>
        <v>0</v>
      </c>
      <c r="L61" s="41"/>
      <c r="M61" s="41"/>
      <c r="N61" s="45"/>
      <c r="O61" s="41"/>
      <c r="P61" s="41">
        <f t="shared" si="3"/>
        <v>9.4008000000000003</v>
      </c>
      <c r="Q61" s="41"/>
      <c r="R61" s="41"/>
      <c r="S61" s="45">
        <v>9.4008000000000003</v>
      </c>
      <c r="T61" s="41"/>
      <c r="U61" s="41">
        <f t="shared" si="4"/>
        <v>0</v>
      </c>
      <c r="V61" s="41"/>
      <c r="W61" s="41"/>
      <c r="X61" s="45"/>
      <c r="Y61" s="41"/>
      <c r="Z61" s="41">
        <f t="shared" si="5"/>
        <v>0</v>
      </c>
      <c r="AA61" s="41"/>
      <c r="AB61" s="42"/>
      <c r="AC61" s="45"/>
      <c r="AD61" s="42"/>
      <c r="AE61" s="42">
        <f t="shared" si="6"/>
        <v>0</v>
      </c>
      <c r="AF61" s="42"/>
      <c r="AG61" s="42"/>
      <c r="AH61" s="45"/>
      <c r="AI61" s="42"/>
      <c r="AJ61" s="43">
        <f t="shared" si="13"/>
        <v>9.4008000000000003</v>
      </c>
      <c r="AK61" s="42"/>
      <c r="AL61" s="42"/>
      <c r="AM61" s="42">
        <f t="shared" si="14"/>
        <v>9.4008000000000003</v>
      </c>
      <c r="AN61" s="42"/>
      <c r="AO61" s="84"/>
    </row>
    <row r="62" spans="1:41" ht="68.25" customHeight="1">
      <c r="A62" s="31" t="s">
        <v>123</v>
      </c>
      <c r="B62" s="74" t="s">
        <v>120</v>
      </c>
      <c r="C62" s="26"/>
      <c r="D62" s="39">
        <v>2027</v>
      </c>
      <c r="E62" s="39">
        <v>2027</v>
      </c>
      <c r="F62" s="39" t="s">
        <v>65</v>
      </c>
      <c r="G62" s="40">
        <f t="shared" si="15"/>
        <v>9.4044000000000008</v>
      </c>
      <c r="H62" s="39">
        <v>2026</v>
      </c>
      <c r="I62" s="39" t="s">
        <v>65</v>
      </c>
      <c r="J62" s="41">
        <f t="shared" si="1"/>
        <v>9.4044000000000008</v>
      </c>
      <c r="K62" s="41">
        <f t="shared" si="2"/>
        <v>0</v>
      </c>
      <c r="L62" s="41"/>
      <c r="M62" s="41"/>
      <c r="N62" s="45"/>
      <c r="O62" s="41"/>
      <c r="P62" s="41">
        <f t="shared" si="3"/>
        <v>0</v>
      </c>
      <c r="Q62" s="41"/>
      <c r="R62" s="41"/>
      <c r="S62" s="45"/>
      <c r="T62" s="41"/>
      <c r="U62" s="41">
        <f t="shared" si="4"/>
        <v>9.4044000000000008</v>
      </c>
      <c r="V62" s="41"/>
      <c r="W62" s="41"/>
      <c r="X62" s="45">
        <v>9.4044000000000008</v>
      </c>
      <c r="Y62" s="41"/>
      <c r="Z62" s="41">
        <f t="shared" si="5"/>
        <v>0</v>
      </c>
      <c r="AA62" s="41"/>
      <c r="AB62" s="42"/>
      <c r="AC62" s="45"/>
      <c r="AD62" s="42"/>
      <c r="AE62" s="42">
        <f t="shared" si="6"/>
        <v>0</v>
      </c>
      <c r="AF62" s="42"/>
      <c r="AG62" s="42"/>
      <c r="AH62" s="45"/>
      <c r="AI62" s="42"/>
      <c r="AJ62" s="43">
        <f t="shared" si="13"/>
        <v>9.4044000000000008</v>
      </c>
      <c r="AK62" s="42"/>
      <c r="AL62" s="42"/>
      <c r="AM62" s="42">
        <f t="shared" si="14"/>
        <v>9.4044000000000008</v>
      </c>
      <c r="AN62" s="42"/>
      <c r="AO62" s="84"/>
    </row>
    <row r="63" spans="1:41" ht="77.25" customHeight="1">
      <c r="A63" s="31" t="s">
        <v>124</v>
      </c>
      <c r="B63" s="74" t="s">
        <v>121</v>
      </c>
      <c r="C63" s="26"/>
      <c r="D63" s="39">
        <v>2028</v>
      </c>
      <c r="E63" s="39">
        <v>2028</v>
      </c>
      <c r="F63" s="39" t="s">
        <v>65</v>
      </c>
      <c r="G63" s="40">
        <f t="shared" si="15"/>
        <v>9.1020000000000003</v>
      </c>
      <c r="H63" s="39">
        <v>2027</v>
      </c>
      <c r="I63" s="39" t="s">
        <v>65</v>
      </c>
      <c r="J63" s="41">
        <f t="shared" si="1"/>
        <v>9.1020000000000003</v>
      </c>
      <c r="K63" s="41">
        <f t="shared" si="2"/>
        <v>0</v>
      </c>
      <c r="L63" s="41"/>
      <c r="M63" s="41"/>
      <c r="N63" s="45"/>
      <c r="O63" s="41"/>
      <c r="P63" s="41">
        <f t="shared" si="3"/>
        <v>0</v>
      </c>
      <c r="Q63" s="41"/>
      <c r="R63" s="41"/>
      <c r="S63" s="45"/>
      <c r="T63" s="41"/>
      <c r="U63" s="41">
        <f t="shared" si="4"/>
        <v>0</v>
      </c>
      <c r="V63" s="41"/>
      <c r="W63" s="41"/>
      <c r="X63" s="45"/>
      <c r="Y63" s="41"/>
      <c r="Z63" s="41">
        <f t="shared" si="5"/>
        <v>9.1020000000000003</v>
      </c>
      <c r="AA63" s="41"/>
      <c r="AB63" s="42"/>
      <c r="AC63" s="45">
        <v>9.1020000000000003</v>
      </c>
      <c r="AD63" s="42"/>
      <c r="AE63" s="42">
        <f t="shared" si="6"/>
        <v>0</v>
      </c>
      <c r="AF63" s="42"/>
      <c r="AG63" s="42"/>
      <c r="AH63" s="45"/>
      <c r="AI63" s="42"/>
      <c r="AJ63" s="43">
        <f t="shared" si="13"/>
        <v>9.1020000000000003</v>
      </c>
      <c r="AK63" s="42"/>
      <c r="AL63" s="42"/>
      <c r="AM63" s="42">
        <f t="shared" si="14"/>
        <v>9.1020000000000003</v>
      </c>
      <c r="AN63" s="42"/>
      <c r="AO63" s="84"/>
    </row>
    <row r="64" spans="1:41" ht="77.25" customHeight="1">
      <c r="A64" s="31" t="s">
        <v>125</v>
      </c>
      <c r="B64" s="74" t="s">
        <v>139</v>
      </c>
      <c r="C64" s="26"/>
      <c r="D64" s="39">
        <v>2029</v>
      </c>
      <c r="E64" s="39">
        <v>2029</v>
      </c>
      <c r="F64" s="39" t="s">
        <v>65</v>
      </c>
      <c r="G64" s="40">
        <f t="shared" si="15"/>
        <v>9.3659999999999997</v>
      </c>
      <c r="H64" s="39">
        <v>2028</v>
      </c>
      <c r="I64" s="39" t="s">
        <v>65</v>
      </c>
      <c r="J64" s="41">
        <f t="shared" si="1"/>
        <v>9.3659999999999997</v>
      </c>
      <c r="K64" s="41">
        <f t="shared" si="2"/>
        <v>0</v>
      </c>
      <c r="L64" s="41"/>
      <c r="M64" s="41"/>
      <c r="N64" s="45"/>
      <c r="O64" s="41"/>
      <c r="P64" s="41">
        <f t="shared" si="3"/>
        <v>0</v>
      </c>
      <c r="Q64" s="41"/>
      <c r="R64" s="41"/>
      <c r="S64" s="45"/>
      <c r="T64" s="41"/>
      <c r="U64" s="41">
        <f t="shared" si="4"/>
        <v>0</v>
      </c>
      <c r="V64" s="41"/>
      <c r="W64" s="41"/>
      <c r="X64" s="45"/>
      <c r="Y64" s="41"/>
      <c r="Z64" s="41">
        <f t="shared" si="5"/>
        <v>0</v>
      </c>
      <c r="AA64" s="41"/>
      <c r="AB64" s="42"/>
      <c r="AC64" s="45"/>
      <c r="AD64" s="42"/>
      <c r="AE64" s="42">
        <f t="shared" si="6"/>
        <v>9.3659999999999997</v>
      </c>
      <c r="AF64" s="42"/>
      <c r="AG64" s="42"/>
      <c r="AH64" s="45">
        <v>9.3659999999999997</v>
      </c>
      <c r="AI64" s="42"/>
      <c r="AJ64" s="43">
        <f t="shared" si="13"/>
        <v>9.3659999999999997</v>
      </c>
      <c r="AK64" s="42"/>
      <c r="AL64" s="42"/>
      <c r="AM64" s="42">
        <f t="shared" si="14"/>
        <v>9.3659999999999997</v>
      </c>
      <c r="AN64" s="42"/>
      <c r="AO64" s="84"/>
    </row>
    <row r="65" spans="1:41" ht="122.25" customHeight="1">
      <c r="A65" s="32" t="s">
        <v>36</v>
      </c>
      <c r="B65" s="75" t="s">
        <v>17</v>
      </c>
      <c r="C65" s="26"/>
      <c r="D65" s="39">
        <v>2025</v>
      </c>
      <c r="E65" s="39">
        <v>2029</v>
      </c>
      <c r="F65" s="39" t="s">
        <v>65</v>
      </c>
      <c r="G65" s="40">
        <f t="shared" si="0"/>
        <v>61.834800000000008</v>
      </c>
      <c r="H65" s="39" t="s">
        <v>65</v>
      </c>
      <c r="I65" s="39" t="s">
        <v>65</v>
      </c>
      <c r="J65" s="41">
        <f t="shared" si="1"/>
        <v>61.834800000000008</v>
      </c>
      <c r="K65" s="44">
        <f t="shared" si="2"/>
        <v>12.801600000000001</v>
      </c>
      <c r="L65" s="44"/>
      <c r="M65" s="44"/>
      <c r="N65" s="44">
        <f>SUM(N66:N73)</f>
        <v>12.801600000000001</v>
      </c>
      <c r="O65" s="44"/>
      <c r="P65" s="44">
        <f t="shared" si="3"/>
        <v>12.396000000000001</v>
      </c>
      <c r="Q65" s="44"/>
      <c r="R65" s="44"/>
      <c r="S65" s="44">
        <f>SUM(S66:S73)</f>
        <v>12.396000000000001</v>
      </c>
      <c r="T65" s="44"/>
      <c r="U65" s="44">
        <f t="shared" si="4"/>
        <v>12.2148</v>
      </c>
      <c r="V65" s="44"/>
      <c r="W65" s="44"/>
      <c r="X65" s="44">
        <f>SUM(X66:X73)</f>
        <v>12.2148</v>
      </c>
      <c r="Y65" s="44"/>
      <c r="Z65" s="44">
        <f t="shared" si="5"/>
        <v>12.2064</v>
      </c>
      <c r="AA65" s="44"/>
      <c r="AB65" s="44"/>
      <c r="AC65" s="44">
        <f>SUM(AC66:AC73)</f>
        <v>12.2064</v>
      </c>
      <c r="AD65" s="44"/>
      <c r="AE65" s="44">
        <f t="shared" si="6"/>
        <v>12.215999999999999</v>
      </c>
      <c r="AF65" s="44"/>
      <c r="AG65" s="44"/>
      <c r="AH65" s="44">
        <f>SUM(AH66:AH73)</f>
        <v>12.215999999999999</v>
      </c>
      <c r="AI65" s="43"/>
      <c r="AJ65" s="43">
        <f t="shared" si="7"/>
        <v>61.834800000000008</v>
      </c>
      <c r="AK65" s="43"/>
      <c r="AL65" s="43"/>
      <c r="AM65" s="43">
        <f t="shared" si="8"/>
        <v>61.834800000000008</v>
      </c>
      <c r="AN65" s="43"/>
      <c r="AO65" s="83"/>
    </row>
    <row r="66" spans="1:41" ht="65.25" customHeight="1">
      <c r="A66" s="31" t="s">
        <v>126</v>
      </c>
      <c r="B66" s="76" t="s">
        <v>140</v>
      </c>
      <c r="C66" s="26"/>
      <c r="D66" s="39">
        <v>2025</v>
      </c>
      <c r="E66" s="39">
        <v>2025</v>
      </c>
      <c r="F66" s="39" t="s">
        <v>65</v>
      </c>
      <c r="G66" s="40">
        <f t="shared" si="0"/>
        <v>2.8776000000000002</v>
      </c>
      <c r="H66" s="39">
        <v>2024</v>
      </c>
      <c r="I66" s="39" t="s">
        <v>65</v>
      </c>
      <c r="J66" s="41">
        <f t="shared" si="1"/>
        <v>2.8776000000000002</v>
      </c>
      <c r="K66" s="41">
        <f t="shared" si="2"/>
        <v>2.8776000000000002</v>
      </c>
      <c r="L66" s="41"/>
      <c r="M66" s="41"/>
      <c r="N66" s="45">
        <v>2.8776000000000002</v>
      </c>
      <c r="O66" s="41"/>
      <c r="P66" s="41">
        <f t="shared" si="3"/>
        <v>0</v>
      </c>
      <c r="Q66" s="41"/>
      <c r="R66" s="41"/>
      <c r="S66" s="45"/>
      <c r="T66" s="41"/>
      <c r="U66" s="41">
        <f t="shared" si="4"/>
        <v>0</v>
      </c>
      <c r="V66" s="41"/>
      <c r="W66" s="41"/>
      <c r="X66" s="45"/>
      <c r="Y66" s="41"/>
      <c r="Z66" s="41">
        <f t="shared" si="5"/>
        <v>0</v>
      </c>
      <c r="AA66" s="41"/>
      <c r="AB66" s="42"/>
      <c r="AC66" s="45"/>
      <c r="AD66" s="42"/>
      <c r="AE66" s="42">
        <f t="shared" si="6"/>
        <v>0</v>
      </c>
      <c r="AF66" s="42"/>
      <c r="AG66" s="42"/>
      <c r="AH66" s="45"/>
      <c r="AI66" s="42"/>
      <c r="AJ66" s="43">
        <f t="shared" si="7"/>
        <v>2.8776000000000002</v>
      </c>
      <c r="AK66" s="42"/>
      <c r="AL66" s="42"/>
      <c r="AM66" s="42">
        <f t="shared" si="8"/>
        <v>2.8776000000000002</v>
      </c>
      <c r="AN66" s="42"/>
      <c r="AO66" s="84"/>
    </row>
    <row r="67" spans="1:41" ht="65.25" customHeight="1">
      <c r="A67" s="31" t="s">
        <v>127</v>
      </c>
      <c r="B67" s="76" t="s">
        <v>138</v>
      </c>
      <c r="C67" s="26"/>
      <c r="D67" s="39">
        <v>2025</v>
      </c>
      <c r="E67" s="39">
        <v>2025</v>
      </c>
      <c r="F67" s="39" t="s">
        <v>65</v>
      </c>
      <c r="G67" s="40">
        <f t="shared" si="0"/>
        <v>3.9695999999999998</v>
      </c>
      <c r="H67" s="39">
        <v>2024</v>
      </c>
      <c r="I67" s="39" t="s">
        <v>65</v>
      </c>
      <c r="J67" s="41">
        <f t="shared" si="1"/>
        <v>3.9695999999999998</v>
      </c>
      <c r="K67" s="41">
        <f t="shared" si="2"/>
        <v>3.9695999999999998</v>
      </c>
      <c r="L67" s="41"/>
      <c r="M67" s="41"/>
      <c r="N67" s="45">
        <v>3.9695999999999998</v>
      </c>
      <c r="O67" s="41"/>
      <c r="P67" s="41">
        <f t="shared" si="3"/>
        <v>0</v>
      </c>
      <c r="Q67" s="41"/>
      <c r="R67" s="41"/>
      <c r="S67" s="45"/>
      <c r="T67" s="41"/>
      <c r="U67" s="41">
        <f t="shared" si="4"/>
        <v>0</v>
      </c>
      <c r="V67" s="41"/>
      <c r="W67" s="41"/>
      <c r="X67" s="45"/>
      <c r="Y67" s="41"/>
      <c r="Z67" s="41">
        <f t="shared" si="5"/>
        <v>0</v>
      </c>
      <c r="AA67" s="41"/>
      <c r="AB67" s="42"/>
      <c r="AC67" s="45"/>
      <c r="AD67" s="42"/>
      <c r="AE67" s="42">
        <f t="shared" si="6"/>
        <v>0</v>
      </c>
      <c r="AF67" s="42"/>
      <c r="AG67" s="42"/>
      <c r="AH67" s="45"/>
      <c r="AI67" s="42"/>
      <c r="AJ67" s="43">
        <f t="shared" si="7"/>
        <v>3.9695999999999998</v>
      </c>
      <c r="AK67" s="42"/>
      <c r="AL67" s="42"/>
      <c r="AM67" s="42">
        <f t="shared" si="8"/>
        <v>3.9695999999999998</v>
      </c>
      <c r="AN67" s="42"/>
      <c r="AO67" s="84"/>
    </row>
    <row r="68" spans="1:41" ht="65.25" customHeight="1">
      <c r="A68" s="31" t="s">
        <v>128</v>
      </c>
      <c r="B68" s="76" t="s">
        <v>89</v>
      </c>
      <c r="C68" s="26"/>
      <c r="D68" s="39">
        <v>2025</v>
      </c>
      <c r="E68" s="39">
        <v>2025</v>
      </c>
      <c r="F68" s="39" t="s">
        <v>65</v>
      </c>
      <c r="G68" s="40">
        <f t="shared" si="0"/>
        <v>5.9543999999999997</v>
      </c>
      <c r="H68" s="39">
        <v>2024</v>
      </c>
      <c r="I68" s="39" t="s">
        <v>65</v>
      </c>
      <c r="J68" s="41">
        <f t="shared" si="1"/>
        <v>5.9543999999999997</v>
      </c>
      <c r="K68" s="41">
        <f t="shared" si="2"/>
        <v>5.9543999999999997</v>
      </c>
      <c r="L68" s="41"/>
      <c r="M68" s="41"/>
      <c r="N68" s="45">
        <v>5.9543999999999997</v>
      </c>
      <c r="O68" s="41"/>
      <c r="P68" s="41">
        <f t="shared" si="3"/>
        <v>0</v>
      </c>
      <c r="Q68" s="41"/>
      <c r="R68" s="41"/>
      <c r="S68" s="45"/>
      <c r="T68" s="41"/>
      <c r="U68" s="41">
        <f t="shared" si="4"/>
        <v>0</v>
      </c>
      <c r="V68" s="41"/>
      <c r="W68" s="41"/>
      <c r="X68" s="45"/>
      <c r="Y68" s="41"/>
      <c r="Z68" s="41">
        <f t="shared" si="5"/>
        <v>0</v>
      </c>
      <c r="AA68" s="41"/>
      <c r="AB68" s="42"/>
      <c r="AC68" s="45"/>
      <c r="AD68" s="42"/>
      <c r="AE68" s="42">
        <f t="shared" si="6"/>
        <v>0</v>
      </c>
      <c r="AF68" s="42"/>
      <c r="AG68" s="42"/>
      <c r="AH68" s="45"/>
      <c r="AI68" s="42"/>
      <c r="AJ68" s="43">
        <f t="shared" si="7"/>
        <v>5.9543999999999997</v>
      </c>
      <c r="AK68" s="42"/>
      <c r="AL68" s="42"/>
      <c r="AM68" s="42">
        <f t="shared" si="8"/>
        <v>5.9543999999999997</v>
      </c>
      <c r="AN68" s="42"/>
      <c r="AO68" s="84"/>
    </row>
    <row r="69" spans="1:41" ht="65.25" customHeight="1">
      <c r="A69" s="31" t="s">
        <v>129</v>
      </c>
      <c r="B69" s="76" t="s">
        <v>90</v>
      </c>
      <c r="C69" s="26"/>
      <c r="D69" s="39">
        <v>2026</v>
      </c>
      <c r="E69" s="39">
        <v>2026</v>
      </c>
      <c r="F69" s="39" t="s">
        <v>65</v>
      </c>
      <c r="G69" s="40">
        <f t="shared" si="0"/>
        <v>4.1280000000000001</v>
      </c>
      <c r="H69" s="39">
        <v>2025</v>
      </c>
      <c r="I69" s="39" t="s">
        <v>65</v>
      </c>
      <c r="J69" s="41">
        <f t="shared" si="1"/>
        <v>4.1280000000000001</v>
      </c>
      <c r="K69" s="41">
        <f t="shared" si="2"/>
        <v>0</v>
      </c>
      <c r="L69" s="41"/>
      <c r="M69" s="41"/>
      <c r="N69" s="45"/>
      <c r="O69" s="41"/>
      <c r="P69" s="41">
        <f t="shared" si="3"/>
        <v>4.1280000000000001</v>
      </c>
      <c r="Q69" s="41"/>
      <c r="R69" s="41"/>
      <c r="S69" s="45">
        <v>4.1280000000000001</v>
      </c>
      <c r="T69" s="41"/>
      <c r="U69" s="41">
        <f t="shared" si="4"/>
        <v>0</v>
      </c>
      <c r="V69" s="41"/>
      <c r="W69" s="41"/>
      <c r="X69" s="45"/>
      <c r="Y69" s="41"/>
      <c r="Z69" s="41">
        <f t="shared" si="5"/>
        <v>0</v>
      </c>
      <c r="AA69" s="41"/>
      <c r="AB69" s="42"/>
      <c r="AC69" s="45"/>
      <c r="AD69" s="42"/>
      <c r="AE69" s="42">
        <f t="shared" si="6"/>
        <v>0</v>
      </c>
      <c r="AF69" s="42"/>
      <c r="AG69" s="42"/>
      <c r="AH69" s="45"/>
      <c r="AI69" s="42"/>
      <c r="AJ69" s="43">
        <f t="shared" si="7"/>
        <v>4.1280000000000001</v>
      </c>
      <c r="AK69" s="42"/>
      <c r="AL69" s="42"/>
      <c r="AM69" s="42">
        <f t="shared" si="8"/>
        <v>4.1280000000000001</v>
      </c>
      <c r="AN69" s="42"/>
      <c r="AO69" s="84"/>
    </row>
    <row r="70" spans="1:41" ht="65.25" customHeight="1">
      <c r="A70" s="31" t="s">
        <v>130</v>
      </c>
      <c r="B70" s="76" t="s">
        <v>91</v>
      </c>
      <c r="C70" s="26"/>
      <c r="D70" s="39">
        <v>2026</v>
      </c>
      <c r="E70" s="39">
        <v>2026</v>
      </c>
      <c r="F70" s="39" t="s">
        <v>65</v>
      </c>
      <c r="G70" s="40">
        <f t="shared" si="0"/>
        <v>8.2680000000000007</v>
      </c>
      <c r="H70" s="39">
        <v>2025</v>
      </c>
      <c r="I70" s="39" t="s">
        <v>65</v>
      </c>
      <c r="J70" s="41">
        <f t="shared" si="1"/>
        <v>8.2680000000000007</v>
      </c>
      <c r="K70" s="41">
        <f t="shared" si="2"/>
        <v>0</v>
      </c>
      <c r="L70" s="41"/>
      <c r="M70" s="41"/>
      <c r="N70" s="45"/>
      <c r="O70" s="41"/>
      <c r="P70" s="41">
        <f t="shared" si="3"/>
        <v>8.2680000000000007</v>
      </c>
      <c r="Q70" s="41"/>
      <c r="R70" s="41"/>
      <c r="S70" s="45">
        <v>8.2680000000000007</v>
      </c>
      <c r="T70" s="41"/>
      <c r="U70" s="41">
        <f t="shared" si="4"/>
        <v>0</v>
      </c>
      <c r="V70" s="41"/>
      <c r="W70" s="41"/>
      <c r="X70" s="45"/>
      <c r="Y70" s="41"/>
      <c r="Z70" s="41">
        <f t="shared" si="5"/>
        <v>0</v>
      </c>
      <c r="AA70" s="41"/>
      <c r="AB70" s="42"/>
      <c r="AC70" s="45"/>
      <c r="AD70" s="42"/>
      <c r="AE70" s="42">
        <f t="shared" si="6"/>
        <v>0</v>
      </c>
      <c r="AF70" s="42"/>
      <c r="AG70" s="42"/>
      <c r="AH70" s="45"/>
      <c r="AI70" s="42"/>
      <c r="AJ70" s="43">
        <f t="shared" si="7"/>
        <v>8.2680000000000007</v>
      </c>
      <c r="AK70" s="42"/>
      <c r="AL70" s="42"/>
      <c r="AM70" s="42">
        <f t="shared" si="8"/>
        <v>8.2680000000000007</v>
      </c>
      <c r="AN70" s="42"/>
      <c r="AO70" s="84"/>
    </row>
    <row r="71" spans="1:41" ht="65.25" customHeight="1">
      <c r="A71" s="31" t="s">
        <v>131</v>
      </c>
      <c r="B71" s="76" t="s">
        <v>92</v>
      </c>
      <c r="C71" s="26"/>
      <c r="D71" s="39">
        <v>2027</v>
      </c>
      <c r="E71" s="39">
        <v>2027</v>
      </c>
      <c r="F71" s="39" t="s">
        <v>65</v>
      </c>
      <c r="G71" s="40">
        <f>AJ71</f>
        <v>12.2148</v>
      </c>
      <c r="H71" s="39">
        <v>2026</v>
      </c>
      <c r="I71" s="39" t="s">
        <v>65</v>
      </c>
      <c r="J71" s="41">
        <f t="shared" si="1"/>
        <v>12.2148</v>
      </c>
      <c r="K71" s="41">
        <f t="shared" si="2"/>
        <v>0</v>
      </c>
      <c r="L71" s="41"/>
      <c r="M71" s="41"/>
      <c r="N71" s="45"/>
      <c r="O71" s="41"/>
      <c r="P71" s="41">
        <f t="shared" si="3"/>
        <v>0</v>
      </c>
      <c r="Q71" s="41"/>
      <c r="R71" s="41"/>
      <c r="S71" s="45"/>
      <c r="T71" s="41"/>
      <c r="U71" s="41">
        <f t="shared" si="4"/>
        <v>12.2148</v>
      </c>
      <c r="V71" s="41"/>
      <c r="W71" s="41"/>
      <c r="X71" s="45">
        <v>12.2148</v>
      </c>
      <c r="Y71" s="41"/>
      <c r="Z71" s="41">
        <f t="shared" si="5"/>
        <v>0</v>
      </c>
      <c r="AA71" s="41"/>
      <c r="AB71" s="42"/>
      <c r="AC71" s="45"/>
      <c r="AD71" s="42"/>
      <c r="AE71" s="42">
        <f t="shared" si="6"/>
        <v>0</v>
      </c>
      <c r="AF71" s="42"/>
      <c r="AG71" s="42"/>
      <c r="AH71" s="45"/>
      <c r="AI71" s="42"/>
      <c r="AJ71" s="43">
        <f t="shared" ref="AJ71:AJ73" si="16">K71+P71+U71+Z71+AE71</f>
        <v>12.2148</v>
      </c>
      <c r="AK71" s="42"/>
      <c r="AL71" s="42"/>
      <c r="AM71" s="42">
        <f t="shared" ref="AM71:AM73" si="17">N71+S71+X71+AC71+AH71</f>
        <v>12.2148</v>
      </c>
      <c r="AN71" s="42"/>
      <c r="AO71" s="84"/>
    </row>
    <row r="72" spans="1:41" ht="65.25" customHeight="1">
      <c r="A72" s="31" t="s">
        <v>132</v>
      </c>
      <c r="B72" s="76" t="s">
        <v>93</v>
      </c>
      <c r="C72" s="26"/>
      <c r="D72" s="39">
        <v>2028</v>
      </c>
      <c r="E72" s="39">
        <v>2029</v>
      </c>
      <c r="F72" s="39" t="s">
        <v>65</v>
      </c>
      <c r="G72" s="40">
        <f t="shared" ref="G72:G73" si="18">AJ72</f>
        <v>12.2112</v>
      </c>
      <c r="H72" s="39">
        <v>2028.2029</v>
      </c>
      <c r="I72" s="39" t="s">
        <v>65</v>
      </c>
      <c r="J72" s="41">
        <f t="shared" si="1"/>
        <v>12.2112</v>
      </c>
      <c r="K72" s="41">
        <f t="shared" si="2"/>
        <v>0</v>
      </c>
      <c r="L72" s="41"/>
      <c r="M72" s="41"/>
      <c r="N72" s="45"/>
      <c r="O72" s="41"/>
      <c r="P72" s="41">
        <f t="shared" si="3"/>
        <v>0</v>
      </c>
      <c r="Q72" s="41"/>
      <c r="R72" s="41"/>
      <c r="S72" s="45"/>
      <c r="T72" s="41"/>
      <c r="U72" s="41">
        <f t="shared" si="4"/>
        <v>0</v>
      </c>
      <c r="V72" s="41"/>
      <c r="W72" s="41"/>
      <c r="X72" s="45"/>
      <c r="Y72" s="41"/>
      <c r="Z72" s="41">
        <f t="shared" si="5"/>
        <v>6.1032000000000002</v>
      </c>
      <c r="AA72" s="41"/>
      <c r="AB72" s="42"/>
      <c r="AC72" s="45">
        <v>6.1032000000000002</v>
      </c>
      <c r="AD72" s="42"/>
      <c r="AE72" s="42">
        <f t="shared" si="6"/>
        <v>6.1079999999999997</v>
      </c>
      <c r="AF72" s="42"/>
      <c r="AG72" s="42"/>
      <c r="AH72" s="45">
        <v>6.1079999999999997</v>
      </c>
      <c r="AI72" s="42"/>
      <c r="AJ72" s="43">
        <f t="shared" si="16"/>
        <v>12.2112</v>
      </c>
      <c r="AK72" s="42"/>
      <c r="AL72" s="42"/>
      <c r="AM72" s="42">
        <f t="shared" si="17"/>
        <v>12.2112</v>
      </c>
      <c r="AN72" s="42"/>
      <c r="AO72" s="84"/>
    </row>
    <row r="73" spans="1:41" ht="65.25" customHeight="1">
      <c r="A73" s="31" t="s">
        <v>133</v>
      </c>
      <c r="B73" s="76" t="s">
        <v>94</v>
      </c>
      <c r="C73" s="26"/>
      <c r="D73" s="39">
        <v>2028</v>
      </c>
      <c r="E73" s="39">
        <v>2029</v>
      </c>
      <c r="F73" s="39" t="s">
        <v>65</v>
      </c>
      <c r="G73" s="40">
        <f t="shared" si="18"/>
        <v>12.2112</v>
      </c>
      <c r="H73" s="39">
        <v>2028.2029</v>
      </c>
      <c r="I73" s="39" t="s">
        <v>65</v>
      </c>
      <c r="J73" s="41">
        <f t="shared" si="1"/>
        <v>12.2112</v>
      </c>
      <c r="K73" s="41">
        <f t="shared" si="2"/>
        <v>0</v>
      </c>
      <c r="L73" s="41"/>
      <c r="M73" s="41"/>
      <c r="N73" s="45"/>
      <c r="O73" s="41"/>
      <c r="P73" s="41">
        <f t="shared" si="3"/>
        <v>0</v>
      </c>
      <c r="Q73" s="41"/>
      <c r="R73" s="41"/>
      <c r="S73" s="45"/>
      <c r="T73" s="41"/>
      <c r="U73" s="41">
        <f t="shared" si="4"/>
        <v>0</v>
      </c>
      <c r="V73" s="41"/>
      <c r="W73" s="41"/>
      <c r="X73" s="45"/>
      <c r="Y73" s="41"/>
      <c r="Z73" s="41">
        <f t="shared" si="5"/>
        <v>6.1032000000000002</v>
      </c>
      <c r="AA73" s="41"/>
      <c r="AB73" s="42"/>
      <c r="AC73" s="45">
        <v>6.1032000000000002</v>
      </c>
      <c r="AD73" s="42"/>
      <c r="AE73" s="42">
        <f t="shared" si="6"/>
        <v>6.1079999999999997</v>
      </c>
      <c r="AF73" s="42"/>
      <c r="AG73" s="42"/>
      <c r="AH73" s="45">
        <v>6.1079999999999997</v>
      </c>
      <c r="AI73" s="42"/>
      <c r="AJ73" s="43">
        <f t="shared" si="16"/>
        <v>12.2112</v>
      </c>
      <c r="AK73" s="42"/>
      <c r="AL73" s="42"/>
      <c r="AM73" s="42">
        <f t="shared" si="17"/>
        <v>12.2112</v>
      </c>
      <c r="AN73" s="42"/>
      <c r="AO73" s="84"/>
    </row>
    <row r="74" spans="1:41" s="9" customFormat="1" ht="116.25" customHeight="1">
      <c r="A74" s="32" t="s">
        <v>134</v>
      </c>
      <c r="B74" s="77" t="s">
        <v>143</v>
      </c>
      <c r="C74" s="33"/>
      <c r="D74" s="39">
        <v>2025</v>
      </c>
      <c r="E74" s="39">
        <v>2029</v>
      </c>
      <c r="F74" s="39" t="s">
        <v>65</v>
      </c>
      <c r="G74" s="40">
        <f t="shared" si="0"/>
        <v>155.03399999999999</v>
      </c>
      <c r="H74" s="39" t="s">
        <v>65</v>
      </c>
      <c r="I74" s="39" t="s">
        <v>65</v>
      </c>
      <c r="J74" s="41">
        <f t="shared" si="1"/>
        <v>155.03399999999999</v>
      </c>
      <c r="K74" s="44">
        <f t="shared" si="2"/>
        <v>44.065199999999997</v>
      </c>
      <c r="L74" s="44"/>
      <c r="M74" s="44"/>
      <c r="N74" s="44">
        <f>N75</f>
        <v>44.065199999999997</v>
      </c>
      <c r="O74" s="44"/>
      <c r="P74" s="44">
        <f t="shared" si="3"/>
        <v>18.948</v>
      </c>
      <c r="Q74" s="44"/>
      <c r="R74" s="44"/>
      <c r="S74" s="44">
        <f>S75</f>
        <v>18.948</v>
      </c>
      <c r="T74" s="44"/>
      <c r="U74" s="44">
        <f t="shared" si="4"/>
        <v>37.799999999999997</v>
      </c>
      <c r="V74" s="44"/>
      <c r="W74" s="44"/>
      <c r="X74" s="44">
        <f>X75</f>
        <v>37.799999999999997</v>
      </c>
      <c r="Y74" s="44"/>
      <c r="Z74" s="44">
        <f t="shared" si="5"/>
        <v>25.406400000000001</v>
      </c>
      <c r="AA74" s="44"/>
      <c r="AB74" s="44"/>
      <c r="AC74" s="44">
        <f>AC75</f>
        <v>25.406400000000001</v>
      </c>
      <c r="AD74" s="44"/>
      <c r="AE74" s="44">
        <f t="shared" si="6"/>
        <v>28.814399999999999</v>
      </c>
      <c r="AF74" s="44"/>
      <c r="AG74" s="44"/>
      <c r="AH74" s="44">
        <f>AH75</f>
        <v>28.814399999999999</v>
      </c>
      <c r="AI74" s="41"/>
      <c r="AJ74" s="43">
        <f t="shared" si="7"/>
        <v>155.03399999999999</v>
      </c>
      <c r="AK74" s="42"/>
      <c r="AL74" s="42"/>
      <c r="AM74" s="42">
        <f t="shared" si="8"/>
        <v>155.03399999999999</v>
      </c>
      <c r="AN74" s="42"/>
      <c r="AO74" s="84"/>
    </row>
    <row r="75" spans="1:41" ht="50.25" customHeight="1">
      <c r="A75" s="31" t="s">
        <v>135</v>
      </c>
      <c r="B75" s="78" t="s">
        <v>146</v>
      </c>
      <c r="C75" s="34"/>
      <c r="D75" s="39">
        <v>2025</v>
      </c>
      <c r="E75" s="39">
        <v>2029</v>
      </c>
      <c r="F75" s="39" t="s">
        <v>65</v>
      </c>
      <c r="G75" s="40">
        <f t="shared" si="0"/>
        <v>155.03399999999999</v>
      </c>
      <c r="H75" s="39" t="s">
        <v>65</v>
      </c>
      <c r="I75" s="39" t="s">
        <v>65</v>
      </c>
      <c r="J75" s="41">
        <f t="shared" si="1"/>
        <v>155.03399999999999</v>
      </c>
      <c r="K75" s="41">
        <f t="shared" si="2"/>
        <v>44.065199999999997</v>
      </c>
      <c r="L75" s="41"/>
      <c r="M75" s="41"/>
      <c r="N75" s="45">
        <v>44.065199999999997</v>
      </c>
      <c r="O75" s="41"/>
      <c r="P75" s="41">
        <f t="shared" si="3"/>
        <v>18.948</v>
      </c>
      <c r="Q75" s="41"/>
      <c r="R75" s="41"/>
      <c r="S75" s="45">
        <v>18.948</v>
      </c>
      <c r="T75" s="41"/>
      <c r="U75" s="41">
        <f t="shared" si="4"/>
        <v>37.799999999999997</v>
      </c>
      <c r="V75" s="41"/>
      <c r="W75" s="41"/>
      <c r="X75" s="45">
        <v>37.799999999999997</v>
      </c>
      <c r="Y75" s="41"/>
      <c r="Z75" s="41">
        <f t="shared" si="5"/>
        <v>25.406400000000001</v>
      </c>
      <c r="AA75" s="41"/>
      <c r="AB75" s="42"/>
      <c r="AC75" s="45">
        <v>25.406400000000001</v>
      </c>
      <c r="AD75" s="42"/>
      <c r="AE75" s="42">
        <f t="shared" si="6"/>
        <v>28.814399999999999</v>
      </c>
      <c r="AF75" s="42"/>
      <c r="AG75" s="42"/>
      <c r="AH75" s="45">
        <v>28.814399999999999</v>
      </c>
      <c r="AI75" s="42"/>
      <c r="AJ75" s="43">
        <f t="shared" si="7"/>
        <v>155.03399999999999</v>
      </c>
      <c r="AK75" s="42"/>
      <c r="AL75" s="42"/>
      <c r="AM75" s="42">
        <f t="shared" si="8"/>
        <v>155.03399999999999</v>
      </c>
      <c r="AN75" s="42"/>
      <c r="AO75" s="84"/>
    </row>
    <row r="76" spans="1:41" ht="50.25" customHeight="1">
      <c r="A76" s="28" t="s">
        <v>12</v>
      </c>
      <c r="B76" s="79" t="s">
        <v>26</v>
      </c>
      <c r="C76" s="26"/>
      <c r="D76" s="39">
        <v>2025</v>
      </c>
      <c r="E76" s="39">
        <v>2029</v>
      </c>
      <c r="F76" s="39" t="s">
        <v>65</v>
      </c>
      <c r="G76" s="40">
        <f t="shared" si="0"/>
        <v>96.667200000000008</v>
      </c>
      <c r="H76" s="39" t="s">
        <v>65</v>
      </c>
      <c r="I76" s="39" t="s">
        <v>65</v>
      </c>
      <c r="J76" s="41">
        <f t="shared" si="1"/>
        <v>96.667200000000008</v>
      </c>
      <c r="K76" s="44">
        <f t="shared" si="2"/>
        <v>12.84</v>
      </c>
      <c r="L76" s="44"/>
      <c r="M76" s="44"/>
      <c r="N76" s="44">
        <f>N77</f>
        <v>12.84</v>
      </c>
      <c r="O76" s="44"/>
      <c r="P76" s="44">
        <f t="shared" si="3"/>
        <v>27.115200000000002</v>
      </c>
      <c r="Q76" s="44"/>
      <c r="R76" s="44"/>
      <c r="S76" s="44">
        <f>S77</f>
        <v>27.115200000000002</v>
      </c>
      <c r="T76" s="44"/>
      <c r="U76" s="44">
        <f t="shared" si="4"/>
        <v>14.592000000000001</v>
      </c>
      <c r="V76" s="44"/>
      <c r="W76" s="44"/>
      <c r="X76" s="44">
        <f>X77</f>
        <v>14.592000000000001</v>
      </c>
      <c r="Y76" s="44"/>
      <c r="Z76" s="44">
        <f t="shared" si="5"/>
        <v>23.574000000000002</v>
      </c>
      <c r="AA76" s="44"/>
      <c r="AB76" s="44"/>
      <c r="AC76" s="44">
        <f>AC77</f>
        <v>23.574000000000002</v>
      </c>
      <c r="AD76" s="44"/>
      <c r="AE76" s="44">
        <f t="shared" si="6"/>
        <v>18.545999999999999</v>
      </c>
      <c r="AF76" s="44"/>
      <c r="AG76" s="44"/>
      <c r="AH76" s="44">
        <f>AH77</f>
        <v>18.545999999999999</v>
      </c>
      <c r="AI76" s="42"/>
      <c r="AJ76" s="43">
        <f t="shared" si="7"/>
        <v>96.667200000000008</v>
      </c>
      <c r="AK76" s="42"/>
      <c r="AL76" s="42"/>
      <c r="AM76" s="42">
        <f t="shared" si="8"/>
        <v>96.667200000000008</v>
      </c>
      <c r="AN76" s="42"/>
      <c r="AO76" s="84"/>
    </row>
    <row r="77" spans="1:41" ht="128.25" customHeight="1">
      <c r="A77" s="31" t="s">
        <v>16</v>
      </c>
      <c r="B77" s="80" t="s">
        <v>141</v>
      </c>
      <c r="C77" s="26"/>
      <c r="D77" s="39">
        <v>2025</v>
      </c>
      <c r="E77" s="39">
        <v>2029</v>
      </c>
      <c r="F77" s="39" t="s">
        <v>65</v>
      </c>
      <c r="G77" s="40">
        <f t="shared" si="0"/>
        <v>96.667200000000008</v>
      </c>
      <c r="H77" s="39" t="s">
        <v>65</v>
      </c>
      <c r="I77" s="39" t="s">
        <v>65</v>
      </c>
      <c r="J77" s="41">
        <f t="shared" si="1"/>
        <v>96.667200000000008</v>
      </c>
      <c r="K77" s="41">
        <f t="shared" si="2"/>
        <v>12.84</v>
      </c>
      <c r="L77" s="41"/>
      <c r="M77" s="41"/>
      <c r="N77" s="45">
        <v>12.84</v>
      </c>
      <c r="O77" s="41"/>
      <c r="P77" s="41">
        <f t="shared" si="3"/>
        <v>27.115200000000002</v>
      </c>
      <c r="Q77" s="41"/>
      <c r="R77" s="41"/>
      <c r="S77" s="45">
        <v>27.115200000000002</v>
      </c>
      <c r="T77" s="41"/>
      <c r="U77" s="41">
        <f t="shared" si="4"/>
        <v>14.592000000000001</v>
      </c>
      <c r="V77" s="41"/>
      <c r="W77" s="41"/>
      <c r="X77" s="45">
        <v>14.592000000000001</v>
      </c>
      <c r="Y77" s="41"/>
      <c r="Z77" s="41">
        <f t="shared" si="5"/>
        <v>23.574000000000002</v>
      </c>
      <c r="AA77" s="41"/>
      <c r="AB77" s="42"/>
      <c r="AC77" s="45">
        <v>23.574000000000002</v>
      </c>
      <c r="AD77" s="42"/>
      <c r="AE77" s="42">
        <f t="shared" si="6"/>
        <v>18.545999999999999</v>
      </c>
      <c r="AF77" s="42"/>
      <c r="AG77" s="42"/>
      <c r="AH77" s="45">
        <v>18.545999999999999</v>
      </c>
      <c r="AI77" s="42"/>
      <c r="AJ77" s="43">
        <f t="shared" si="7"/>
        <v>96.667200000000008</v>
      </c>
      <c r="AK77" s="42"/>
      <c r="AL77" s="42"/>
      <c r="AM77" s="42">
        <f t="shared" si="8"/>
        <v>96.667200000000008</v>
      </c>
      <c r="AN77" s="42"/>
      <c r="AO77" s="84"/>
    </row>
    <row r="78" spans="1:41">
      <c r="X78" s="9"/>
    </row>
    <row r="79" spans="1:41">
      <c r="X79" s="9"/>
    </row>
    <row r="80" spans="1:41">
      <c r="X80" s="9"/>
    </row>
    <row r="81" spans="2:24">
      <c r="X81" s="9"/>
    </row>
    <row r="83" spans="2:24" ht="15.75">
      <c r="B83" s="10"/>
      <c r="C83" s="6"/>
    </row>
    <row r="84" spans="2:24" ht="15.75">
      <c r="B84" s="11"/>
      <c r="C84" s="6"/>
    </row>
    <row r="85" spans="2:24" ht="15.75">
      <c r="B85" s="12"/>
      <c r="C85" s="6"/>
    </row>
  </sheetData>
  <mergeCells count="24">
    <mergeCell ref="P16:T16"/>
    <mergeCell ref="U16:Y16"/>
    <mergeCell ref="Z16:AD16"/>
    <mergeCell ref="A4:AA4"/>
    <mergeCell ref="A5:AA5"/>
    <mergeCell ref="A10:AA10"/>
    <mergeCell ref="A12:AA12"/>
    <mergeCell ref="A13:AA13"/>
    <mergeCell ref="AE16:AI16"/>
    <mergeCell ref="AJ16:AN16"/>
    <mergeCell ref="K15:AN15"/>
    <mergeCell ref="A7:AA7"/>
    <mergeCell ref="A8:AA8"/>
    <mergeCell ref="A14:AA14"/>
    <mergeCell ref="D15:D17"/>
    <mergeCell ref="E15:E16"/>
    <mergeCell ref="F15:H15"/>
    <mergeCell ref="F16:H16"/>
    <mergeCell ref="I15:I16"/>
    <mergeCell ref="J15:J16"/>
    <mergeCell ref="K16:O16"/>
    <mergeCell ref="B15:B17"/>
    <mergeCell ref="A15:A17"/>
    <mergeCell ref="C15:C17"/>
  </mergeCells>
  <pageMargins left="1.4960629921259843" right="0.19685039370078741" top="0.35433070866141736" bottom="0.35433070866141736" header="0.31496062992125984" footer="0.31496062992125984"/>
  <pageSetup paperSize="8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y.suhanov</dc:creator>
  <cp:lastModifiedBy>o.medvedeva</cp:lastModifiedBy>
  <cp:lastPrinted>2024-04-25T06:24:39Z</cp:lastPrinted>
  <dcterms:created xsi:type="dcterms:W3CDTF">2018-03-13T05:11:58Z</dcterms:created>
  <dcterms:modified xsi:type="dcterms:W3CDTF">2024-04-25T06:24:42Z</dcterms:modified>
</cp:coreProperties>
</file>