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30" windowWidth="19065" windowHeight="4170"/>
  </bookViews>
  <sheets>
    <sheet name="ПЗФ-0.2" sheetId="2" r:id="rId1"/>
  </sheets>
  <definedNames>
    <definedName name="_xlnm._FilterDatabase" localSheetId="0" hidden="1">'ПЗФ-0.2'!$A$27:$P$88</definedName>
    <definedName name="Z_D6FDC61C_9573_4FF7_84B9_458DDCFC3100_.wvu.PrintArea" localSheetId="0" hidden="1">'ПЗФ-0.2'!$A$1:$G$88</definedName>
    <definedName name="_xlnm.Print_Area" localSheetId="0">'ПЗФ-0.2'!$A$1:$G$88</definedName>
  </definedNames>
  <calcPr calcId="124519" refMode="R1C1"/>
</workbook>
</file>

<file path=xl/calcChain.xml><?xml version="1.0" encoding="utf-8"?>
<calcChain xmlns="http://schemas.openxmlformats.org/spreadsheetml/2006/main">
  <c r="F73" i="2"/>
  <c r="F67"/>
  <c r="F63"/>
  <c r="F58"/>
  <c r="F88" s="1"/>
  <c r="D13" s="1"/>
  <c r="G77" l="1"/>
  <c r="G73"/>
  <c r="G67"/>
  <c r="G58" l="1"/>
  <c r="G52"/>
  <c r="G33" l="1"/>
  <c r="G39"/>
  <c r="G88" l="1"/>
  <c r="D11" s="1"/>
  <c r="D15" l="1"/>
</calcChain>
</file>

<file path=xl/sharedStrings.xml><?xml version="1.0" encoding="utf-8"?>
<sst xmlns="http://schemas.openxmlformats.org/spreadsheetml/2006/main" count="195" uniqueCount="138">
  <si>
    <t>УО :</t>
  </si>
  <si>
    <t>Руководитель УО :</t>
  </si>
  <si>
    <t>Год :</t>
  </si>
  <si>
    <t>ИТОГО оприходовано :</t>
  </si>
  <si>
    <t>ИТОГО сальдо :</t>
  </si>
  <si>
    <t>Наименование группы материалов</t>
  </si>
  <si>
    <t>Автоспецтехника</t>
  </si>
  <si>
    <t>Арматура трубопроводная</t>
  </si>
  <si>
    <t>ГСМ</t>
  </si>
  <si>
    <t>Дизель</t>
  </si>
  <si>
    <t>Изделия электротехнические</t>
  </si>
  <si>
    <t>КИПиА</t>
  </si>
  <si>
    <t>Канцтовары</t>
  </si>
  <si>
    <t>Л</t>
  </si>
  <si>
    <t>Масла, смазки</t>
  </si>
  <si>
    <t>Металлопрокат</t>
  </si>
  <si>
    <t>Метизы и крепеж</t>
  </si>
  <si>
    <t>Оборудование механическое</t>
  </si>
  <si>
    <t>ЕК</t>
  </si>
  <si>
    <t>Оргтехника</t>
  </si>
  <si>
    <t>РТИ</t>
  </si>
  <si>
    <t>СИЗ и Охрана труда</t>
  </si>
  <si>
    <t>Стройматериалы</t>
  </si>
  <si>
    <t>ЖО</t>
  </si>
  <si>
    <t>Топливо на технологию</t>
  </si>
  <si>
    <t>Уголь</t>
  </si>
  <si>
    <t>Трубы и фасонные изделия к ним</t>
  </si>
  <si>
    <t>Химия</t>
  </si>
  <si>
    <t>Хозтовары</t>
  </si>
  <si>
    <t>ПЗФ-0.2</t>
  </si>
  <si>
    <t>Отчет об исполнении Плана закупок по группам ТМЦ</t>
  </si>
  <si>
    <t>ОАО "АмКС"</t>
  </si>
  <si>
    <t>Белых С.И.</t>
  </si>
  <si>
    <t>ИТОГО по Плану закупок :</t>
  </si>
  <si>
    <t>Экономия :</t>
  </si>
  <si>
    <t>Перерасход :</t>
  </si>
  <si>
    <t>Разумов И. Г.</t>
  </si>
  <si>
    <t>№ ГМ</t>
  </si>
  <si>
    <t>№ПГМ</t>
  </si>
  <si>
    <t>Наименование подгруппы материалов</t>
  </si>
  <si>
    <t>Всего за год (из ПЗ). Стоимость.</t>
  </si>
  <si>
    <t>А</t>
  </si>
  <si>
    <t>АГ</t>
  </si>
  <si>
    <t>Мазут</t>
  </si>
  <si>
    <t>АД</t>
  </si>
  <si>
    <t>Итого по группе</t>
  </si>
  <si>
    <t>Б</t>
  </si>
  <si>
    <t>БА</t>
  </si>
  <si>
    <t>ББ</t>
  </si>
  <si>
    <t>Технологические жидкости</t>
  </si>
  <si>
    <t>БГ</t>
  </si>
  <si>
    <t>Бензин</t>
  </si>
  <si>
    <t>БД</t>
  </si>
  <si>
    <t>БЕ</t>
  </si>
  <si>
    <t>Газ</t>
  </si>
  <si>
    <t>В</t>
  </si>
  <si>
    <t>ВВ</t>
  </si>
  <si>
    <t>Профнастил</t>
  </si>
  <si>
    <t>ВД</t>
  </si>
  <si>
    <t>ВЕ</t>
  </si>
  <si>
    <t>ВЖ</t>
  </si>
  <si>
    <t>ВЗ</t>
  </si>
  <si>
    <t>Швеллер</t>
  </si>
  <si>
    <t>Шестигранник</t>
  </si>
  <si>
    <t>Г</t>
  </si>
  <si>
    <t>Задвижки</t>
  </si>
  <si>
    <t>Краны</t>
  </si>
  <si>
    <t>Д</t>
  </si>
  <si>
    <t>ДА</t>
  </si>
  <si>
    <t>Провод и Арматура для ВЛ</t>
  </si>
  <si>
    <t>ДИ</t>
  </si>
  <si>
    <t>Е</t>
  </si>
  <si>
    <t>Ж</t>
  </si>
  <si>
    <t>З</t>
  </si>
  <si>
    <t>И</t>
  </si>
  <si>
    <t>Лабораторная химия</t>
  </si>
  <si>
    <t>материалы для водоподготовки</t>
  </si>
  <si>
    <t>К</t>
  </si>
  <si>
    <t>М</t>
  </si>
  <si>
    <t>Н</t>
  </si>
  <si>
    <t>О</t>
  </si>
  <si>
    <t>П</t>
  </si>
  <si>
    <t xml:space="preserve">Р </t>
  </si>
  <si>
    <t>С</t>
  </si>
  <si>
    <t>Т</t>
  </si>
  <si>
    <t>Инструменты</t>
  </si>
  <si>
    <t xml:space="preserve">У </t>
  </si>
  <si>
    <t>Газы технические и смеси</t>
  </si>
  <si>
    <t>ВСЕГО</t>
  </si>
  <si>
    <t>Продукция кабельная</t>
  </si>
  <si>
    <t xml:space="preserve">ДБ </t>
  </si>
  <si>
    <t>Аппараты коммутационные</t>
  </si>
  <si>
    <t>Оборудование осветительное</t>
  </si>
  <si>
    <t>ДЕ</t>
  </si>
  <si>
    <t>ЕА</t>
  </si>
  <si>
    <t>оборудование котельное</t>
  </si>
  <si>
    <t>ЕВ</t>
  </si>
  <si>
    <t>насосы и насосные агрегаты</t>
  </si>
  <si>
    <t>З/ч к механическому оборудованию</t>
  </si>
  <si>
    <t>АА</t>
  </si>
  <si>
    <t>АБ</t>
  </si>
  <si>
    <t>АВ</t>
  </si>
  <si>
    <t>Биотопливо твердое</t>
  </si>
  <si>
    <t>ВА</t>
  </si>
  <si>
    <t>ВБ</t>
  </si>
  <si>
    <t>Арматура</t>
  </si>
  <si>
    <t>Балка</t>
  </si>
  <si>
    <t>ВГ</t>
  </si>
  <si>
    <t>ВИ</t>
  </si>
  <si>
    <t>ВК</t>
  </si>
  <si>
    <t>ВЛ</t>
  </si>
  <si>
    <t>ВМ</t>
  </si>
  <si>
    <t>Рельсы</t>
  </si>
  <si>
    <t>Уголок</t>
  </si>
  <si>
    <t>Круг</t>
  </si>
  <si>
    <t>ГА</t>
  </si>
  <si>
    <t>ГБ</t>
  </si>
  <si>
    <t>Клапаны</t>
  </si>
  <si>
    <t>ГВ</t>
  </si>
  <si>
    <t>ГГ</t>
  </si>
  <si>
    <t>Затворы</t>
  </si>
  <si>
    <t>ГД</t>
  </si>
  <si>
    <t>Гидранты пожарные</t>
  </si>
  <si>
    <t>Пруток</t>
  </si>
  <si>
    <t>Квадрат</t>
  </si>
  <si>
    <t>Лист</t>
  </si>
  <si>
    <t>Полоса</t>
  </si>
  <si>
    <t>ЖЛ</t>
  </si>
  <si>
    <t xml:space="preserve"> материалы гидро-теплоизоляционные</t>
  </si>
  <si>
    <t>ЖА</t>
  </si>
  <si>
    <t>ЖБИ</t>
  </si>
  <si>
    <t>ЖД</t>
  </si>
  <si>
    <t>Смеси строительные</t>
  </si>
  <si>
    <t>Элементы конструктивные</t>
  </si>
  <si>
    <t>ЖГ</t>
  </si>
  <si>
    <t>Пиломатериал</t>
  </si>
  <si>
    <t>Начальник ОЗ:</t>
  </si>
  <si>
    <t>Оприходовано бухгалтерией за ГОД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</si>
</sst>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7" borderId="2" applyNumberFormat="0" applyAlignment="0" applyProtection="0"/>
    <xf numFmtId="0" fontId="14" fillId="7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0" borderId="7" applyNumberFormat="0" applyAlignment="0" applyProtection="0"/>
    <xf numFmtId="0" fontId="20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" fillId="0" borderId="0"/>
    <xf numFmtId="0" fontId="2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2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" fillId="0" borderId="0"/>
  </cellStyleXfs>
  <cellXfs count="110">
    <xf numFmtId="0" fontId="0" fillId="0" borderId="0" xfId="0"/>
    <xf numFmtId="0" fontId="3" fillId="0" borderId="0" xfId="36" applyFont="1"/>
    <xf numFmtId="0" fontId="4" fillId="0" borderId="0" xfId="36" applyFont="1"/>
    <xf numFmtId="0" fontId="4" fillId="0" borderId="0" xfId="36" applyFont="1" applyAlignment="1"/>
    <xf numFmtId="164" fontId="4" fillId="0" borderId="0" xfId="36" applyNumberFormat="1" applyFont="1"/>
    <xf numFmtId="0" fontId="4" fillId="0" borderId="0" xfId="36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36" applyFont="1" applyAlignment="1">
      <alignment horizontal="right"/>
    </xf>
    <xf numFmtId="0" fontId="6" fillId="0" borderId="0" xfId="36" applyFont="1"/>
    <xf numFmtId="164" fontId="6" fillId="0" borderId="0" xfId="36" applyNumberFormat="1" applyFont="1"/>
    <xf numFmtId="164" fontId="4" fillId="0" borderId="0" xfId="36" applyNumberFormat="1" applyFont="1" applyAlignment="1"/>
    <xf numFmtId="0" fontId="7" fillId="0" borderId="0" xfId="36" applyFont="1"/>
    <xf numFmtId="0" fontId="8" fillId="0" borderId="0" xfId="37" applyFont="1" applyAlignment="1">
      <alignment horizontal="right"/>
    </xf>
    <xf numFmtId="0" fontId="8" fillId="23" borderId="10" xfId="37" applyFont="1" applyFill="1" applyBorder="1" applyAlignment="1">
      <alignment horizontal="centerContinuous"/>
    </xf>
    <xf numFmtId="0" fontId="8" fillId="23" borderId="11" xfId="37" applyFont="1" applyFill="1" applyBorder="1" applyAlignment="1">
      <alignment horizontal="centerContinuous"/>
    </xf>
    <xf numFmtId="164" fontId="8" fillId="0" borderId="0" xfId="37" applyNumberFormat="1" applyFont="1" applyAlignment="1">
      <alignment horizontal="right"/>
    </xf>
    <xf numFmtId="0" fontId="4" fillId="0" borderId="0" xfId="36" applyFont="1" applyAlignment="1">
      <alignment horizontal="left"/>
    </xf>
    <xf numFmtId="164" fontId="4" fillId="0" borderId="0" xfId="36" applyNumberFormat="1" applyFont="1" applyAlignment="1">
      <alignment horizontal="centerContinuous"/>
    </xf>
    <xf numFmtId="0" fontId="7" fillId="23" borderId="10" xfId="37" applyFont="1" applyFill="1" applyBorder="1" applyAlignment="1">
      <alignment horizontal="center"/>
    </xf>
    <xf numFmtId="0" fontId="7" fillId="0" borderId="0" xfId="36" applyFont="1" applyAlignment="1">
      <alignment horizontal="left"/>
    </xf>
    <xf numFmtId="164" fontId="7" fillId="0" borderId="0" xfId="36" applyNumberFormat="1" applyFont="1"/>
    <xf numFmtId="164" fontId="8" fillId="0" borderId="10" xfId="37" applyNumberFormat="1" applyFont="1" applyFill="1" applyBorder="1" applyAlignment="1"/>
    <xf numFmtId="164" fontId="8" fillId="0" borderId="11" xfId="37" applyNumberFormat="1" applyFont="1" applyFill="1" applyBorder="1" applyAlignment="1"/>
    <xf numFmtId="164" fontId="7" fillId="0" borderId="0" xfId="36" applyNumberFormat="1" applyFont="1" applyAlignment="1">
      <alignment horizontal="left"/>
    </xf>
    <xf numFmtId="0" fontId="4" fillId="0" borderId="0" xfId="36" applyFont="1" applyAlignment="1">
      <alignment horizontal="right"/>
    </xf>
    <xf numFmtId="0" fontId="6" fillId="0" borderId="0" xfId="36" applyFont="1" applyAlignment="1"/>
    <xf numFmtId="164" fontId="7" fillId="0" borderId="11" xfId="36" applyNumberFormat="1" applyFont="1" applyBorder="1" applyAlignment="1">
      <alignment horizontal="left"/>
    </xf>
    <xf numFmtId="164" fontId="4" fillId="0" borderId="0" xfId="36" applyNumberFormat="1" applyFont="1" applyAlignment="1">
      <alignment horizontal="left"/>
    </xf>
    <xf numFmtId="0" fontId="4" fillId="0" borderId="0" xfId="36" applyFont="1" applyAlignment="1">
      <alignment horizontal="centerContinuous"/>
    </xf>
    <xf numFmtId="0" fontId="4" fillId="0" borderId="0" xfId="36" applyFont="1" applyFill="1"/>
    <xf numFmtId="0" fontId="7" fillId="0" borderId="11" xfId="36" applyFont="1" applyBorder="1" applyAlignment="1">
      <alignment horizontal="left"/>
    </xf>
    <xf numFmtId="164" fontId="4" fillId="0" borderId="0" xfId="36" applyNumberFormat="1" applyFont="1" applyAlignment="1">
      <alignment wrapText="1"/>
    </xf>
    <xf numFmtId="0" fontId="8" fillId="24" borderId="15" xfId="0" applyFont="1" applyFill="1" applyBorder="1" applyAlignment="1">
      <alignment horizontal="center" vertical="center" wrapText="1"/>
    </xf>
    <xf numFmtId="164" fontId="3" fillId="24" borderId="16" xfId="0" applyNumberFormat="1" applyFont="1" applyFill="1" applyBorder="1" applyAlignment="1">
      <alignment horizontal="center" vertical="center" wrapText="1"/>
    </xf>
    <xf numFmtId="164" fontId="3" fillId="25" borderId="16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/>
    <xf numFmtId="0" fontId="9" fillId="0" borderId="18" xfId="0" applyFont="1" applyFill="1" applyBorder="1"/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wrapText="1"/>
    </xf>
    <xf numFmtId="0" fontId="9" fillId="0" borderId="16" xfId="0" applyFont="1" applyBorder="1"/>
    <xf numFmtId="0" fontId="8" fillId="24" borderId="21" xfId="0" applyFont="1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wrapText="1"/>
    </xf>
    <xf numFmtId="0" fontId="9" fillId="0" borderId="12" xfId="0" applyFont="1" applyBorder="1"/>
    <xf numFmtId="164" fontId="3" fillId="0" borderId="12" xfId="36" applyNumberFormat="1" applyFont="1" applyFill="1" applyBorder="1" applyAlignment="1">
      <alignment vertical="center"/>
    </xf>
    <xf numFmtId="0" fontId="9" fillId="0" borderId="22" xfId="0" applyFont="1" applyBorder="1" applyAlignment="1">
      <alignment horizontal="centerContinuous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2" xfId="0" applyFont="1" applyBorder="1" applyAlignment="1">
      <alignment wrapText="1"/>
    </xf>
    <xf numFmtId="49" fontId="9" fillId="0" borderId="12" xfId="0" applyNumberFormat="1" applyFont="1" applyBorder="1"/>
    <xf numFmtId="4" fontId="3" fillId="0" borderId="12" xfId="36" applyNumberFormat="1" applyFont="1" applyFill="1" applyBorder="1" applyAlignment="1">
      <alignment vertical="center"/>
    </xf>
    <xf numFmtId="164" fontId="3" fillId="26" borderId="12" xfId="36" applyNumberFormat="1" applyFont="1" applyFill="1" applyBorder="1" applyAlignment="1">
      <alignment vertical="center"/>
    </xf>
    <xf numFmtId="164" fontId="3" fillId="27" borderId="16" xfId="36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wrapText="1"/>
    </xf>
    <xf numFmtId="0" fontId="9" fillId="0" borderId="12" xfId="0" applyFont="1" applyFill="1" applyBorder="1"/>
    <xf numFmtId="0" fontId="9" fillId="26" borderId="24" xfId="0" applyFont="1" applyFill="1" applyBorder="1"/>
    <xf numFmtId="49" fontId="9" fillId="26" borderId="24" xfId="0" applyNumberFormat="1" applyFont="1" applyFill="1" applyBorder="1" applyAlignment="1">
      <alignment wrapText="1"/>
    </xf>
    <xf numFmtId="164" fontId="3" fillId="26" borderId="24" xfId="36" applyNumberFormat="1" applyFont="1" applyFill="1" applyBorder="1" applyAlignment="1">
      <alignment vertical="center"/>
    </xf>
    <xf numFmtId="0" fontId="4" fillId="26" borderId="0" xfId="36" applyFont="1" applyFill="1"/>
    <xf numFmtId="0" fontId="9" fillId="26" borderId="25" xfId="0" applyFont="1" applyFill="1" applyBorder="1"/>
    <xf numFmtId="49" fontId="9" fillId="26" borderId="25" xfId="0" applyNumberFormat="1" applyFont="1" applyFill="1" applyBorder="1" applyAlignment="1">
      <alignment wrapText="1"/>
    </xf>
    <xf numFmtId="164" fontId="3" fillId="26" borderId="25" xfId="36" applyNumberFormat="1" applyFont="1" applyFill="1" applyBorder="1" applyAlignment="1">
      <alignment vertical="center"/>
    </xf>
    <xf numFmtId="0" fontId="9" fillId="26" borderId="22" xfId="0" applyFont="1" applyFill="1" applyBorder="1" applyAlignment="1">
      <alignment horizontal="centerContinuous" vertical="center" wrapText="1"/>
    </xf>
    <xf numFmtId="0" fontId="9" fillId="26" borderId="23" xfId="0" applyFont="1" applyFill="1" applyBorder="1" applyAlignment="1">
      <alignment horizontal="left" vertical="center" wrapText="1"/>
    </xf>
    <xf numFmtId="49" fontId="9" fillId="26" borderId="12" xfId="0" applyNumberFormat="1" applyFont="1" applyFill="1" applyBorder="1" applyAlignment="1">
      <alignment wrapText="1"/>
    </xf>
    <xf numFmtId="0" fontId="9" fillId="26" borderId="12" xfId="0" applyFont="1" applyFill="1" applyBorder="1"/>
    <xf numFmtId="49" fontId="9" fillId="26" borderId="23" xfId="0" applyNumberFormat="1" applyFont="1" applyFill="1" applyBorder="1" applyAlignment="1">
      <alignment horizontal="left" vertical="center" wrapText="1"/>
    </xf>
    <xf numFmtId="49" fontId="9" fillId="26" borderId="22" xfId="0" applyNumberFormat="1" applyFont="1" applyFill="1" applyBorder="1" applyAlignment="1">
      <alignment horizontal="centerContinuous" vertical="center" wrapText="1"/>
    </xf>
    <xf numFmtId="49" fontId="9" fillId="0" borderId="17" xfId="0" applyNumberFormat="1" applyFont="1" applyFill="1" applyBorder="1" applyAlignment="1">
      <alignment wrapText="1"/>
    </xf>
    <xf numFmtId="164" fontId="4" fillId="0" borderId="17" xfId="36" applyNumberFormat="1" applyFont="1" applyFill="1" applyBorder="1"/>
    <xf numFmtId="164" fontId="4" fillId="0" borderId="18" xfId="36" applyNumberFormat="1" applyFont="1" applyFill="1" applyBorder="1"/>
    <xf numFmtId="49" fontId="9" fillId="0" borderId="18" xfId="0" applyNumberFormat="1" applyFont="1" applyFill="1" applyBorder="1" applyAlignment="1">
      <alignment wrapText="1"/>
    </xf>
    <xf numFmtId="2" fontId="4" fillId="0" borderId="18" xfId="36" applyNumberFormat="1" applyFont="1" applyFill="1" applyBorder="1"/>
    <xf numFmtId="164" fontId="4" fillId="0" borderId="14" xfId="36" applyNumberFormat="1" applyFont="1" applyFill="1" applyBorder="1"/>
    <xf numFmtId="164" fontId="8" fillId="0" borderId="27" xfId="37" applyNumberFormat="1" applyFont="1" applyFill="1" applyBorder="1" applyAlignment="1"/>
    <xf numFmtId="164" fontId="8" fillId="0" borderId="28" xfId="37" applyNumberFormat="1" applyFont="1" applyFill="1" applyBorder="1" applyAlignment="1"/>
    <xf numFmtId="164" fontId="4" fillId="28" borderId="17" xfId="36" applyNumberFormat="1" applyFont="1" applyFill="1" applyBorder="1"/>
    <xf numFmtId="164" fontId="4" fillId="28" borderId="18" xfId="36" applyNumberFormat="1" applyFont="1" applyFill="1" applyBorder="1"/>
    <xf numFmtId="164" fontId="4" fillId="29" borderId="18" xfId="36" applyNumberFormat="1" applyFont="1" applyFill="1" applyBorder="1"/>
    <xf numFmtId="164" fontId="3" fillId="29" borderId="24" xfId="36" applyNumberFormat="1" applyFont="1" applyFill="1" applyBorder="1" applyAlignment="1">
      <alignment vertical="center"/>
    </xf>
    <xf numFmtId="164" fontId="3" fillId="29" borderId="25" xfId="36" applyNumberFormat="1" applyFont="1" applyFill="1" applyBorder="1" applyAlignment="1">
      <alignment vertical="center"/>
    </xf>
    <xf numFmtId="164" fontId="4" fillId="29" borderId="14" xfId="36" applyNumberFormat="1" applyFont="1" applyFill="1" applyBorder="1"/>
    <xf numFmtId="164" fontId="3" fillId="29" borderId="12" xfId="36" applyNumberFormat="1" applyFont="1" applyFill="1" applyBorder="1" applyAlignment="1">
      <alignment vertical="center"/>
    </xf>
    <xf numFmtId="2" fontId="3" fillId="29" borderId="12" xfId="36" applyNumberFormat="1" applyFont="1" applyFill="1" applyBorder="1" applyAlignment="1">
      <alignment vertical="center"/>
    </xf>
    <xf numFmtId="4" fontId="3" fillId="29" borderId="12" xfId="36" applyNumberFormat="1" applyFont="1" applyFill="1" applyBorder="1" applyAlignment="1">
      <alignment vertical="center"/>
    </xf>
    <xf numFmtId="49" fontId="9" fillId="0" borderId="18" xfId="0" applyNumberFormat="1" applyFont="1" applyBorder="1" applyAlignment="1">
      <alignment wrapText="1"/>
    </xf>
    <xf numFmtId="0" fontId="9" fillId="0" borderId="18" xfId="0" applyFont="1" applyBorder="1"/>
    <xf numFmtId="4" fontId="4" fillId="0" borderId="18" xfId="36" applyNumberFormat="1" applyFont="1" applyFill="1" applyBorder="1"/>
    <xf numFmtId="49" fontId="9" fillId="29" borderId="25" xfId="0" applyNumberFormat="1" applyFont="1" applyFill="1" applyBorder="1" applyAlignment="1">
      <alignment wrapText="1"/>
    </xf>
    <xf numFmtId="0" fontId="9" fillId="29" borderId="25" xfId="0" applyFont="1" applyFill="1" applyBorder="1"/>
    <xf numFmtId="4" fontId="4" fillId="29" borderId="14" xfId="36" applyNumberFormat="1" applyFont="1" applyFill="1" applyBorder="1"/>
    <xf numFmtId="164" fontId="3" fillId="30" borderId="12" xfId="36" applyNumberFormat="1" applyFont="1" applyFill="1" applyBorder="1" applyAlignment="1">
      <alignment vertical="center"/>
    </xf>
    <xf numFmtId="164" fontId="4" fillId="31" borderId="14" xfId="36" applyNumberFormat="1" applyFont="1" applyFill="1" applyBorder="1"/>
    <xf numFmtId="2" fontId="4" fillId="31" borderId="14" xfId="36" applyNumberFormat="1" applyFont="1" applyFill="1" applyBorder="1"/>
    <xf numFmtId="164" fontId="3" fillId="31" borderId="12" xfId="36" applyNumberFormat="1" applyFont="1" applyFill="1" applyBorder="1" applyAlignment="1">
      <alignment vertical="center"/>
    </xf>
    <xf numFmtId="49" fontId="9" fillId="28" borderId="18" xfId="0" applyNumberFormat="1" applyFont="1" applyFill="1" applyBorder="1" applyAlignment="1">
      <alignment horizontal="center" vertical="center" wrapText="1"/>
    </xf>
    <xf numFmtId="0" fontId="0" fillId="28" borderId="18" xfId="0" applyFill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9" fillId="28" borderId="25" xfId="0" applyNumberFormat="1" applyFont="1" applyFill="1" applyBorder="1" applyAlignment="1">
      <alignment horizontal="center" vertical="center" wrapText="1"/>
    </xf>
    <xf numFmtId="0" fontId="0" fillId="28" borderId="13" xfId="0" applyFill="1" applyBorder="1" applyAlignment="1">
      <alignment horizontal="center" vertical="center" wrapText="1"/>
    </xf>
    <xf numFmtId="0" fontId="0" fillId="28" borderId="26" xfId="0" applyFill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164" fontId="4" fillId="29" borderId="0" xfId="36" applyNumberFormat="1" applyFont="1" applyFill="1"/>
    <xf numFmtId="0" fontId="4" fillId="29" borderId="0" xfId="36" applyFont="1" applyFill="1"/>
    <xf numFmtId="4" fontId="4" fillId="29" borderId="0" xfId="36" applyNumberFormat="1" applyFont="1" applyFill="1"/>
    <xf numFmtId="2" fontId="4" fillId="29" borderId="0" xfId="36" applyNumberFormat="1" applyFont="1" applyFill="1"/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44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Бланк заявки на МТО" xfId="36"/>
    <cellStyle name="Обычный_Книга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P90"/>
  <sheetViews>
    <sheetView showGridLines="0" tabSelected="1" workbookViewId="0">
      <selection activeCell="J38" sqref="J38"/>
    </sheetView>
  </sheetViews>
  <sheetFormatPr defaultRowHeight="12.75"/>
  <cols>
    <col min="1" max="1" width="3.7109375" style="2" customWidth="1"/>
    <col min="2" max="2" width="15.7109375" style="2" customWidth="1"/>
    <col min="3" max="3" width="38.5703125" style="2" customWidth="1"/>
    <col min="4" max="4" width="19.85546875" style="2" customWidth="1"/>
    <col min="5" max="5" width="37.42578125" style="2" customWidth="1"/>
    <col min="6" max="6" width="15.7109375" style="2" customWidth="1"/>
    <col min="7" max="9" width="18.7109375" style="4" customWidth="1"/>
    <col min="10" max="14" width="15.7109375" style="2" customWidth="1"/>
    <col min="15" max="15" width="5.42578125" style="2" customWidth="1"/>
    <col min="16" max="16" width="16.5703125" style="2" customWidth="1"/>
    <col min="17" max="17" width="9.7109375" style="2" customWidth="1"/>
    <col min="18" max="16384" width="9.140625" style="2"/>
  </cols>
  <sheetData>
    <row r="1" spans="1:16">
      <c r="A1" s="1" t="s">
        <v>29</v>
      </c>
      <c r="B1" s="1"/>
      <c r="D1" s="3"/>
      <c r="E1" s="3"/>
      <c r="F1" s="3"/>
      <c r="G1" s="3"/>
      <c r="M1" s="24"/>
      <c r="O1" s="5"/>
      <c r="P1" s="6"/>
    </row>
    <row r="2" spans="1:16" ht="15.75">
      <c r="D2" s="7"/>
      <c r="E2" s="7"/>
      <c r="F2" s="7"/>
      <c r="G2" s="7"/>
      <c r="H2" s="7"/>
      <c r="I2" s="7"/>
      <c r="M2" s="24"/>
      <c r="O2" s="5"/>
      <c r="P2" s="6"/>
    </row>
    <row r="3" spans="1:16" ht="15.75">
      <c r="D3" s="7"/>
      <c r="E3" s="7"/>
      <c r="F3" s="7"/>
      <c r="G3" s="7"/>
      <c r="H3" s="7"/>
      <c r="I3" s="7"/>
      <c r="M3" s="24"/>
      <c r="O3" s="5"/>
      <c r="P3" s="6"/>
    </row>
    <row r="4" spans="1:16" ht="18">
      <c r="B4" s="8" t="s">
        <v>30</v>
      </c>
      <c r="D4" s="3"/>
      <c r="E4" s="3"/>
      <c r="F4" s="3"/>
      <c r="G4" s="10"/>
      <c r="M4" s="24"/>
      <c r="O4" s="5"/>
      <c r="P4" s="6"/>
    </row>
    <row r="5" spans="1:16" s="8" customFormat="1" ht="18">
      <c r="G5" s="9"/>
      <c r="H5" s="9"/>
      <c r="I5" s="9"/>
      <c r="L5" s="25"/>
    </row>
    <row r="6" spans="1:16">
      <c r="L6" s="3"/>
    </row>
    <row r="7" spans="1:16" s="11" customFormat="1" ht="15.75">
      <c r="B7" s="12" t="s">
        <v>0</v>
      </c>
      <c r="C7" s="13" t="s">
        <v>31</v>
      </c>
      <c r="D7" s="14"/>
      <c r="E7" s="14"/>
      <c r="G7" s="15" t="s">
        <v>1</v>
      </c>
      <c r="H7" s="26" t="s">
        <v>32</v>
      </c>
      <c r="I7" s="26"/>
    </row>
    <row r="8" spans="1:16">
      <c r="D8" s="16"/>
      <c r="E8" s="3"/>
      <c r="F8" s="16"/>
      <c r="G8" s="27"/>
      <c r="I8" s="17"/>
      <c r="K8" s="28"/>
    </row>
    <row r="9" spans="1:16" s="11" customFormat="1" ht="15.75">
      <c r="B9" s="12" t="s">
        <v>2</v>
      </c>
      <c r="C9" s="18">
        <v>2011</v>
      </c>
      <c r="E9" s="12"/>
      <c r="F9" s="19"/>
      <c r="G9" s="20"/>
      <c r="H9" s="20"/>
      <c r="I9" s="20"/>
    </row>
    <row r="10" spans="1:16">
      <c r="D10" s="16"/>
      <c r="E10" s="16"/>
      <c r="F10" s="16"/>
      <c r="G10" s="27"/>
    </row>
    <row r="11" spans="1:16" s="11" customFormat="1" ht="15.75">
      <c r="C11" s="12" t="s">
        <v>33</v>
      </c>
      <c r="D11" s="21">
        <f>G88</f>
        <v>436994699.75327682</v>
      </c>
      <c r="E11" s="22"/>
      <c r="G11" s="20"/>
      <c r="H11" s="20"/>
      <c r="I11" s="20"/>
    </row>
    <row r="12" spans="1:16">
      <c r="D12" s="29"/>
      <c r="E12" s="29"/>
    </row>
    <row r="13" spans="1:16" s="11" customFormat="1" ht="15.75">
      <c r="C13" s="12" t="s">
        <v>3</v>
      </c>
      <c r="D13" s="21">
        <f>F88</f>
        <v>471181940.88280004</v>
      </c>
      <c r="E13" s="22"/>
      <c r="G13" s="20"/>
      <c r="H13" s="20"/>
      <c r="I13" s="20"/>
    </row>
    <row r="14" spans="1:16" ht="15.75">
      <c r="D14" s="21"/>
      <c r="E14" s="22"/>
    </row>
    <row r="15" spans="1:16" s="11" customFormat="1" ht="15.75">
      <c r="C15" s="12" t="s">
        <v>4</v>
      </c>
      <c r="D15" s="74">
        <f>D11-D13</f>
        <v>-34187241.129523218</v>
      </c>
      <c r="E15" s="75"/>
      <c r="G15" s="20"/>
      <c r="H15" s="20"/>
      <c r="I15" s="20"/>
    </row>
    <row r="16" spans="1:16" ht="15.75">
      <c r="D16" s="21"/>
      <c r="E16" s="22"/>
    </row>
    <row r="17" spans="2:13" s="11" customFormat="1" ht="15.75">
      <c r="C17" s="12" t="s">
        <v>34</v>
      </c>
      <c r="D17" s="21">
        <v>0</v>
      </c>
      <c r="E17" s="75"/>
      <c r="G17" s="20"/>
      <c r="H17" s="20"/>
      <c r="I17" s="20"/>
    </row>
    <row r="18" spans="2:13" ht="15.75">
      <c r="D18" s="21"/>
      <c r="E18" s="22"/>
    </row>
    <row r="19" spans="2:13" s="11" customFormat="1" ht="15.75">
      <c r="C19" s="12" t="s">
        <v>35</v>
      </c>
      <c r="D19" s="74"/>
      <c r="E19" s="75"/>
      <c r="G19" s="20"/>
      <c r="H19" s="20"/>
      <c r="I19" s="20"/>
    </row>
    <row r="21" spans="2:13" s="11" customFormat="1" ht="15.75">
      <c r="C21" s="12" t="s">
        <v>136</v>
      </c>
      <c r="D21" s="13" t="s">
        <v>36</v>
      </c>
      <c r="E21" s="14"/>
      <c r="F21" s="30"/>
      <c r="G21" s="26"/>
      <c r="H21" s="23"/>
      <c r="I21" s="20"/>
    </row>
    <row r="22" spans="2:13">
      <c r="F22" s="28"/>
      <c r="G22" s="17"/>
    </row>
    <row r="24" spans="2:13">
      <c r="F24" s="5"/>
      <c r="G24" s="31"/>
    </row>
    <row r="25" spans="2:13" ht="13.5" thickBot="1">
      <c r="F25" s="5"/>
      <c r="G25" s="31"/>
    </row>
    <row r="26" spans="2:13" ht="39" thickBot="1">
      <c r="B26" s="32" t="s">
        <v>37</v>
      </c>
      <c r="C26" s="32" t="s">
        <v>5</v>
      </c>
      <c r="D26" s="32" t="s">
        <v>38</v>
      </c>
      <c r="E26" s="32" t="s">
        <v>39</v>
      </c>
      <c r="F26" s="33" t="s">
        <v>137</v>
      </c>
      <c r="G26" s="34" t="s">
        <v>40</v>
      </c>
      <c r="H26" s="106"/>
      <c r="I26" s="106"/>
      <c r="J26" s="107"/>
      <c r="K26" s="107"/>
      <c r="L26" s="107"/>
      <c r="M26" s="107"/>
    </row>
    <row r="27" spans="2:13" ht="15.75">
      <c r="B27" s="41">
        <v>1</v>
      </c>
      <c r="C27" s="42">
        <v>2</v>
      </c>
      <c r="D27" s="42">
        <v>3</v>
      </c>
      <c r="E27" s="42">
        <v>4</v>
      </c>
      <c r="F27" s="42"/>
      <c r="G27" s="42">
        <v>7</v>
      </c>
      <c r="H27" s="106"/>
      <c r="I27" s="106"/>
      <c r="J27" s="107"/>
      <c r="K27" s="107"/>
      <c r="L27" s="107"/>
      <c r="M27" s="107"/>
    </row>
    <row r="28" spans="2:13" ht="15">
      <c r="B28" s="97" t="s">
        <v>41</v>
      </c>
      <c r="C28" s="95" t="s">
        <v>24</v>
      </c>
      <c r="D28" s="85" t="s">
        <v>99</v>
      </c>
      <c r="E28" s="86" t="s">
        <v>54</v>
      </c>
      <c r="F28" s="77"/>
      <c r="G28" s="72"/>
      <c r="H28" s="106"/>
      <c r="I28" s="106"/>
      <c r="J28" s="107"/>
      <c r="K28" s="107"/>
      <c r="L28" s="107"/>
      <c r="M28" s="107"/>
    </row>
    <row r="29" spans="2:13" ht="15">
      <c r="B29" s="98"/>
      <c r="C29" s="96"/>
      <c r="D29" s="85" t="s">
        <v>100</v>
      </c>
      <c r="E29" s="86" t="s">
        <v>9</v>
      </c>
      <c r="F29" s="77"/>
      <c r="G29" s="72"/>
      <c r="H29" s="106"/>
      <c r="I29" s="106"/>
      <c r="J29" s="107"/>
      <c r="K29" s="107"/>
      <c r="L29" s="107"/>
      <c r="M29" s="107"/>
    </row>
    <row r="30" spans="2:13" ht="15">
      <c r="B30" s="98"/>
      <c r="C30" s="96"/>
      <c r="D30" s="85" t="s">
        <v>101</v>
      </c>
      <c r="E30" s="86" t="s">
        <v>102</v>
      </c>
      <c r="F30" s="77"/>
      <c r="G30" s="72"/>
      <c r="H30" s="106"/>
      <c r="I30" s="106"/>
      <c r="J30" s="107"/>
      <c r="K30" s="107"/>
      <c r="L30" s="107"/>
      <c r="M30" s="107"/>
    </row>
    <row r="31" spans="2:13" s="29" customFormat="1" ht="15">
      <c r="B31" s="98" t="s">
        <v>41</v>
      </c>
      <c r="C31" s="96"/>
      <c r="D31" s="85" t="s">
        <v>42</v>
      </c>
      <c r="E31" s="36" t="s">
        <v>43</v>
      </c>
      <c r="F31" s="77">
        <v>175433612.38</v>
      </c>
      <c r="G31" s="70">
        <v>157951591.52542374</v>
      </c>
      <c r="H31" s="106"/>
      <c r="I31" s="106"/>
      <c r="J31" s="107"/>
      <c r="K31" s="107"/>
      <c r="L31" s="107"/>
      <c r="M31" s="107"/>
    </row>
    <row r="32" spans="2:13" s="29" customFormat="1" ht="15">
      <c r="B32" s="98" t="s">
        <v>41</v>
      </c>
      <c r="C32" s="96"/>
      <c r="D32" s="85" t="s">
        <v>44</v>
      </c>
      <c r="E32" s="36" t="s">
        <v>25</v>
      </c>
      <c r="F32" s="77">
        <v>117325793.72</v>
      </c>
      <c r="G32" s="70">
        <v>122833172.98999999</v>
      </c>
      <c r="H32" s="106"/>
      <c r="I32" s="106"/>
      <c r="J32" s="107"/>
      <c r="K32" s="107"/>
      <c r="L32" s="107"/>
      <c r="M32" s="107"/>
    </row>
    <row r="33" spans="2:13" s="58" customFormat="1" ht="15.75" thickBot="1">
      <c r="B33" s="98" t="s">
        <v>41</v>
      </c>
      <c r="C33" s="96"/>
      <c r="D33" s="85"/>
      <c r="E33" s="55" t="s">
        <v>45</v>
      </c>
      <c r="F33" s="79">
        <v>292759406.10000002</v>
      </c>
      <c r="G33" s="57">
        <f>G31+G32</f>
        <v>280784764.51542372</v>
      </c>
      <c r="H33" s="106"/>
      <c r="I33" s="106"/>
      <c r="J33" s="107"/>
      <c r="K33" s="107"/>
      <c r="L33" s="107"/>
      <c r="M33" s="107"/>
    </row>
    <row r="34" spans="2:13" s="29" customFormat="1" ht="15">
      <c r="B34" s="97" t="s">
        <v>46</v>
      </c>
      <c r="C34" s="95" t="s">
        <v>8</v>
      </c>
      <c r="D34" s="68" t="s">
        <v>47</v>
      </c>
      <c r="E34" s="35" t="s">
        <v>14</v>
      </c>
      <c r="F34" s="76">
        <v>959193.54</v>
      </c>
      <c r="G34" s="69">
        <v>1129764.7</v>
      </c>
      <c r="H34" s="106"/>
      <c r="I34" s="106"/>
      <c r="J34" s="107"/>
      <c r="K34" s="107"/>
      <c r="L34" s="107"/>
      <c r="M34" s="107"/>
    </row>
    <row r="35" spans="2:13" s="29" customFormat="1" ht="15">
      <c r="B35" s="98" t="s">
        <v>46</v>
      </c>
      <c r="C35" s="96" t="s">
        <v>8</v>
      </c>
      <c r="D35" s="71" t="s">
        <v>48</v>
      </c>
      <c r="E35" s="36" t="s">
        <v>49</v>
      </c>
      <c r="F35" s="77">
        <v>49134.7</v>
      </c>
      <c r="G35" s="87">
        <v>58321.85</v>
      </c>
      <c r="H35" s="106"/>
      <c r="I35" s="106"/>
      <c r="J35" s="107"/>
      <c r="K35" s="107"/>
      <c r="L35" s="107"/>
      <c r="M35" s="107"/>
    </row>
    <row r="36" spans="2:13" s="29" customFormat="1" ht="15">
      <c r="B36" s="98" t="s">
        <v>46</v>
      </c>
      <c r="C36" s="96" t="s">
        <v>8</v>
      </c>
      <c r="D36" s="71" t="s">
        <v>50</v>
      </c>
      <c r="E36" s="36" t="s">
        <v>51</v>
      </c>
      <c r="F36" s="77">
        <v>21094248.75</v>
      </c>
      <c r="G36" s="70">
        <v>18858031.52</v>
      </c>
      <c r="H36" s="106"/>
      <c r="I36" s="106"/>
      <c r="J36" s="107"/>
      <c r="K36" s="107"/>
      <c r="L36" s="107"/>
      <c r="M36" s="107"/>
    </row>
    <row r="37" spans="2:13" s="29" customFormat="1" ht="15">
      <c r="B37" s="98" t="s">
        <v>46</v>
      </c>
      <c r="C37" s="96" t="s">
        <v>8</v>
      </c>
      <c r="D37" s="71" t="s">
        <v>52</v>
      </c>
      <c r="E37" s="36" t="s">
        <v>9</v>
      </c>
      <c r="F37" s="77">
        <v>15375375.32</v>
      </c>
      <c r="G37" s="70">
        <v>12459572.949999999</v>
      </c>
      <c r="H37" s="106"/>
      <c r="I37" s="106"/>
      <c r="J37" s="107"/>
      <c r="K37" s="107"/>
      <c r="L37" s="107"/>
      <c r="M37" s="107"/>
    </row>
    <row r="38" spans="2:13" s="29" customFormat="1" ht="15">
      <c r="B38" s="98" t="s">
        <v>46</v>
      </c>
      <c r="C38" s="96" t="s">
        <v>8</v>
      </c>
      <c r="D38" s="71" t="s">
        <v>53</v>
      </c>
      <c r="E38" s="36" t="s">
        <v>54</v>
      </c>
      <c r="F38" s="78">
        <v>205793.03999999998</v>
      </c>
      <c r="G38" s="70">
        <v>113571.69</v>
      </c>
      <c r="H38" s="106"/>
      <c r="I38" s="106"/>
      <c r="J38" s="107"/>
      <c r="K38" s="107"/>
      <c r="L38" s="107"/>
      <c r="M38" s="107"/>
    </row>
    <row r="39" spans="2:13" s="58" customFormat="1" ht="15">
      <c r="B39" s="98" t="s">
        <v>46</v>
      </c>
      <c r="C39" s="96" t="s">
        <v>8</v>
      </c>
      <c r="D39" s="60"/>
      <c r="E39" s="59" t="s">
        <v>45</v>
      </c>
      <c r="F39" s="80">
        <v>37683745.350000001</v>
      </c>
      <c r="G39" s="61">
        <f>SUM(G34:G38)</f>
        <v>32619262.710000001</v>
      </c>
      <c r="H39" s="106"/>
      <c r="I39" s="106"/>
      <c r="J39" s="107"/>
      <c r="K39" s="107"/>
      <c r="L39" s="107"/>
      <c r="M39" s="107"/>
    </row>
    <row r="40" spans="2:13" s="58" customFormat="1" ht="15">
      <c r="B40" s="102" t="s">
        <v>55</v>
      </c>
      <c r="C40" s="99" t="s">
        <v>15</v>
      </c>
      <c r="D40" s="88" t="s">
        <v>103</v>
      </c>
      <c r="E40" s="89" t="s">
        <v>105</v>
      </c>
      <c r="F40" s="81">
        <v>169745.12</v>
      </c>
      <c r="G40" s="92">
        <v>265170.03999999998</v>
      </c>
      <c r="H40" s="106"/>
      <c r="I40" s="106"/>
      <c r="J40" s="107"/>
      <c r="K40" s="107"/>
      <c r="L40" s="107"/>
      <c r="M40" s="107"/>
    </row>
    <row r="41" spans="2:13" s="58" customFormat="1" ht="15">
      <c r="B41" s="103"/>
      <c r="C41" s="100"/>
      <c r="D41" s="88" t="s">
        <v>104</v>
      </c>
      <c r="E41" s="89" t="s">
        <v>106</v>
      </c>
      <c r="F41" s="81">
        <v>0</v>
      </c>
      <c r="G41" s="92">
        <v>0</v>
      </c>
      <c r="H41" s="106"/>
      <c r="I41" s="106"/>
      <c r="J41" s="107"/>
      <c r="K41" s="107"/>
      <c r="L41" s="107"/>
      <c r="M41" s="107"/>
    </row>
    <row r="42" spans="2:13" s="29" customFormat="1" ht="15">
      <c r="B42" s="103"/>
      <c r="C42" s="100"/>
      <c r="D42" s="71" t="s">
        <v>56</v>
      </c>
      <c r="E42" s="36" t="s">
        <v>124</v>
      </c>
      <c r="F42" s="81">
        <v>0</v>
      </c>
      <c r="G42" s="92">
        <v>0</v>
      </c>
      <c r="H42" s="106"/>
      <c r="I42" s="106"/>
      <c r="J42" s="107"/>
      <c r="K42" s="107"/>
      <c r="L42" s="107"/>
      <c r="M42" s="107"/>
    </row>
    <row r="43" spans="2:13" s="29" customFormat="1" ht="15">
      <c r="B43" s="103"/>
      <c r="C43" s="100"/>
      <c r="D43" s="71" t="s">
        <v>107</v>
      </c>
      <c r="E43" s="36" t="s">
        <v>114</v>
      </c>
      <c r="F43" s="81">
        <v>989857.7</v>
      </c>
      <c r="G43" s="92">
        <v>624725.52</v>
      </c>
      <c r="H43" s="106"/>
      <c r="I43" s="106"/>
      <c r="J43" s="107"/>
      <c r="K43" s="107"/>
      <c r="L43" s="107"/>
      <c r="M43" s="107"/>
    </row>
    <row r="44" spans="2:13" s="29" customFormat="1" ht="15">
      <c r="B44" s="103"/>
      <c r="C44" s="100"/>
      <c r="D44" s="71" t="s">
        <v>58</v>
      </c>
      <c r="E44" s="36" t="s">
        <v>125</v>
      </c>
      <c r="F44" s="81">
        <v>1381326.3900000001</v>
      </c>
      <c r="G44" s="92">
        <v>2069441.76</v>
      </c>
      <c r="H44" s="106"/>
      <c r="I44" s="106"/>
      <c r="J44" s="107"/>
      <c r="K44" s="107"/>
      <c r="L44" s="107"/>
      <c r="M44" s="107"/>
    </row>
    <row r="45" spans="2:13" s="29" customFormat="1" ht="15">
      <c r="B45" s="103"/>
      <c r="C45" s="100"/>
      <c r="D45" s="71" t="s">
        <v>59</v>
      </c>
      <c r="E45" s="36" t="s">
        <v>126</v>
      </c>
      <c r="F45" s="81">
        <v>2145234.11</v>
      </c>
      <c r="G45" s="93">
        <v>97203.389830508488</v>
      </c>
      <c r="H45" s="106"/>
      <c r="I45" s="106"/>
      <c r="J45" s="107"/>
      <c r="K45" s="107"/>
      <c r="L45" s="107"/>
      <c r="M45" s="107"/>
    </row>
    <row r="46" spans="2:13" s="29" customFormat="1" ht="15">
      <c r="B46" s="103"/>
      <c r="C46" s="100"/>
      <c r="D46" s="71" t="s">
        <v>60</v>
      </c>
      <c r="E46" s="36" t="s">
        <v>57</v>
      </c>
      <c r="F46" s="90">
        <v>441187.76999999996</v>
      </c>
      <c r="G46" s="92">
        <v>85367.8</v>
      </c>
      <c r="H46" s="108"/>
      <c r="I46" s="106"/>
      <c r="J46" s="107"/>
      <c r="K46" s="107"/>
      <c r="L46" s="107"/>
      <c r="M46" s="107"/>
    </row>
    <row r="47" spans="2:13" s="29" customFormat="1" ht="15">
      <c r="B47" s="103"/>
      <c r="C47" s="100"/>
      <c r="D47" s="71" t="s">
        <v>61</v>
      </c>
      <c r="E47" s="36" t="s">
        <v>123</v>
      </c>
      <c r="F47" s="81">
        <v>99786.35</v>
      </c>
      <c r="G47" s="93">
        <v>96304.881355932201</v>
      </c>
      <c r="H47" s="106"/>
      <c r="I47" s="106"/>
      <c r="J47" s="107"/>
      <c r="K47" s="107"/>
      <c r="L47" s="107"/>
      <c r="M47" s="107"/>
    </row>
    <row r="48" spans="2:13" s="29" customFormat="1" ht="15">
      <c r="B48" s="103"/>
      <c r="C48" s="100"/>
      <c r="D48" s="71" t="s">
        <v>108</v>
      </c>
      <c r="E48" s="36" t="s">
        <v>112</v>
      </c>
      <c r="F48" s="73">
        <v>0</v>
      </c>
      <c r="G48" s="92">
        <v>0</v>
      </c>
      <c r="H48" s="106"/>
      <c r="I48" s="106"/>
      <c r="J48" s="107"/>
      <c r="K48" s="107"/>
      <c r="L48" s="107"/>
      <c r="M48" s="107"/>
    </row>
    <row r="49" spans="2:13" s="29" customFormat="1" ht="15">
      <c r="B49" s="103"/>
      <c r="C49" s="100"/>
      <c r="D49" s="71" t="s">
        <v>109</v>
      </c>
      <c r="E49" s="36" t="s">
        <v>113</v>
      </c>
      <c r="F49" s="81">
        <v>1232867.6099999999</v>
      </c>
      <c r="G49" s="92">
        <v>768758.04</v>
      </c>
      <c r="H49" s="106"/>
      <c r="I49" s="106"/>
      <c r="J49" s="107"/>
      <c r="K49" s="107"/>
      <c r="L49" s="107"/>
      <c r="M49" s="107"/>
    </row>
    <row r="50" spans="2:13" s="29" customFormat="1" ht="15">
      <c r="B50" s="103"/>
      <c r="C50" s="100"/>
      <c r="D50" s="71" t="s">
        <v>110</v>
      </c>
      <c r="E50" s="36" t="s">
        <v>62</v>
      </c>
      <c r="F50" s="81">
        <v>241803.40000000002</v>
      </c>
      <c r="G50" s="92">
        <v>294086.96999999997</v>
      </c>
      <c r="H50" s="106"/>
      <c r="I50" s="106"/>
      <c r="J50" s="107"/>
      <c r="K50" s="107"/>
      <c r="L50" s="107"/>
      <c r="M50" s="107"/>
    </row>
    <row r="51" spans="2:13" s="29" customFormat="1" ht="15">
      <c r="B51" s="103"/>
      <c r="C51" s="100"/>
      <c r="D51" s="71" t="s">
        <v>111</v>
      </c>
      <c r="E51" s="36" t="s">
        <v>63</v>
      </c>
      <c r="F51" s="81">
        <v>54438.25</v>
      </c>
      <c r="G51" s="92">
        <v>20435.310000000001</v>
      </c>
      <c r="H51" s="106"/>
      <c r="I51" s="106"/>
      <c r="J51" s="107"/>
      <c r="K51" s="107"/>
      <c r="L51" s="107"/>
      <c r="M51" s="107"/>
    </row>
    <row r="52" spans="2:13" s="58" customFormat="1" ht="15.75" thickBot="1">
      <c r="B52" s="104"/>
      <c r="C52" s="101"/>
      <c r="D52" s="56"/>
      <c r="E52" s="55" t="s">
        <v>45</v>
      </c>
      <c r="F52" s="79">
        <v>6756246.6999999993</v>
      </c>
      <c r="G52" s="57">
        <f>SUBTOTAL(9,G40:G51)</f>
        <v>4321493.7111864397</v>
      </c>
      <c r="H52" s="106"/>
      <c r="I52" s="106"/>
      <c r="J52" s="107"/>
      <c r="K52" s="107"/>
      <c r="L52" s="107"/>
      <c r="M52" s="107"/>
    </row>
    <row r="53" spans="2:13" s="29" customFormat="1" ht="15.75" thickBot="1">
      <c r="B53" s="97" t="s">
        <v>64</v>
      </c>
      <c r="C53" s="95" t="s">
        <v>7</v>
      </c>
      <c r="D53" s="53" t="s">
        <v>115</v>
      </c>
      <c r="E53" s="54" t="s">
        <v>65</v>
      </c>
      <c r="F53" s="94">
        <v>8180817.25</v>
      </c>
      <c r="G53" s="94">
        <v>3996097.31</v>
      </c>
      <c r="H53" s="106"/>
      <c r="I53" s="106"/>
      <c r="J53" s="107"/>
      <c r="K53" s="107"/>
      <c r="L53" s="107"/>
      <c r="M53" s="107"/>
    </row>
    <row r="54" spans="2:13" s="29" customFormat="1" ht="15.75" thickBot="1">
      <c r="B54" s="98" t="s">
        <v>64</v>
      </c>
      <c r="C54" s="96" t="s">
        <v>7</v>
      </c>
      <c r="D54" s="53" t="s">
        <v>116</v>
      </c>
      <c r="E54" s="54" t="s">
        <v>117</v>
      </c>
      <c r="F54" s="94">
        <v>992722.8</v>
      </c>
      <c r="G54" s="94">
        <v>751042.25</v>
      </c>
      <c r="H54" s="106"/>
      <c r="I54" s="106"/>
      <c r="J54" s="107"/>
      <c r="K54" s="107"/>
      <c r="L54" s="107"/>
      <c r="M54" s="107"/>
    </row>
    <row r="55" spans="2:13" s="29" customFormat="1" ht="15.75" thickBot="1">
      <c r="B55" s="98" t="s">
        <v>64</v>
      </c>
      <c r="C55" s="96" t="s">
        <v>7</v>
      </c>
      <c r="D55" s="53" t="s">
        <v>118</v>
      </c>
      <c r="E55" s="54" t="s">
        <v>66</v>
      </c>
      <c r="F55" s="94">
        <v>1892761.7199999997</v>
      </c>
      <c r="G55" s="94">
        <v>1352554.58</v>
      </c>
      <c r="H55" s="106"/>
      <c r="I55" s="106"/>
      <c r="J55" s="107"/>
      <c r="K55" s="107"/>
      <c r="L55" s="107"/>
      <c r="M55" s="107"/>
    </row>
    <row r="56" spans="2:13" s="29" customFormat="1" ht="15.75" thickBot="1">
      <c r="B56" s="98" t="s">
        <v>64</v>
      </c>
      <c r="C56" s="96" t="s">
        <v>7</v>
      </c>
      <c r="D56" s="53" t="s">
        <v>119</v>
      </c>
      <c r="E56" s="54" t="s">
        <v>120</v>
      </c>
      <c r="F56" s="83">
        <v>220205.04</v>
      </c>
      <c r="G56" s="94">
        <v>794072.54</v>
      </c>
      <c r="H56" s="109"/>
      <c r="I56" s="106"/>
      <c r="J56" s="107"/>
      <c r="K56" s="107"/>
      <c r="L56" s="107"/>
      <c r="M56" s="107"/>
    </row>
    <row r="57" spans="2:13" s="29" customFormat="1" ht="15.75" thickBot="1">
      <c r="B57" s="98" t="s">
        <v>64</v>
      </c>
      <c r="C57" s="96" t="s">
        <v>7</v>
      </c>
      <c r="D57" s="53" t="s">
        <v>121</v>
      </c>
      <c r="E57" s="54" t="s">
        <v>122</v>
      </c>
      <c r="F57" s="82">
        <v>981332.62</v>
      </c>
      <c r="G57" s="94">
        <v>845319.85</v>
      </c>
      <c r="H57" s="106"/>
      <c r="I57" s="106"/>
      <c r="J57" s="107"/>
      <c r="K57" s="107"/>
      <c r="L57" s="107"/>
      <c r="M57" s="107"/>
    </row>
    <row r="58" spans="2:13" s="58" customFormat="1" ht="15.75" thickBot="1">
      <c r="B58" s="98"/>
      <c r="C58" s="96"/>
      <c r="D58" s="64"/>
      <c r="E58" s="65" t="s">
        <v>45</v>
      </c>
      <c r="F58" s="82">
        <f>SUBTOTAL(9,F53:F57)</f>
        <v>12267839.429999998</v>
      </c>
      <c r="G58" s="94">
        <f>SUBTOTAL(9,G53:G57)</f>
        <v>7739086.5300000003</v>
      </c>
      <c r="H58" s="106"/>
      <c r="I58" s="106"/>
      <c r="J58" s="107"/>
      <c r="K58" s="107"/>
      <c r="L58" s="107"/>
      <c r="M58" s="107"/>
    </row>
    <row r="59" spans="2:13" ht="15.75" thickBot="1">
      <c r="B59" s="97" t="s">
        <v>67</v>
      </c>
      <c r="C59" s="97" t="s">
        <v>10</v>
      </c>
      <c r="D59" s="43" t="s">
        <v>68</v>
      </c>
      <c r="E59" s="49" t="s">
        <v>69</v>
      </c>
      <c r="F59" s="82">
        <v>4646656.16</v>
      </c>
      <c r="G59" s="94">
        <v>14565150.26</v>
      </c>
      <c r="H59" s="106"/>
      <c r="I59" s="106"/>
      <c r="J59" s="107"/>
      <c r="K59" s="107"/>
      <c r="L59" s="107"/>
      <c r="M59" s="107"/>
    </row>
    <row r="60" spans="2:13" ht="15.75" thickBot="1">
      <c r="B60" s="98" t="s">
        <v>67</v>
      </c>
      <c r="C60" s="98" t="s">
        <v>10</v>
      </c>
      <c r="D60" s="47" t="s">
        <v>90</v>
      </c>
      <c r="E60" s="43" t="s">
        <v>91</v>
      </c>
      <c r="F60" s="82">
        <v>2505764.0700000003</v>
      </c>
      <c r="G60" s="94">
        <v>2687298.54</v>
      </c>
      <c r="H60" s="106"/>
      <c r="I60" s="106"/>
      <c r="J60" s="107"/>
      <c r="K60" s="107"/>
      <c r="L60" s="107"/>
      <c r="M60" s="107"/>
    </row>
    <row r="61" spans="2:13" ht="15.75" thickBot="1">
      <c r="B61" s="98" t="s">
        <v>67</v>
      </c>
      <c r="C61" s="98" t="s">
        <v>10</v>
      </c>
      <c r="D61" s="47" t="s">
        <v>93</v>
      </c>
      <c r="E61" s="43" t="s">
        <v>92</v>
      </c>
      <c r="F61" s="82">
        <v>5523486.79</v>
      </c>
      <c r="G61" s="94">
        <v>2562701.48</v>
      </c>
      <c r="H61" s="106"/>
      <c r="I61" s="106"/>
      <c r="J61" s="107"/>
      <c r="K61" s="107"/>
      <c r="L61" s="107"/>
      <c r="M61" s="107"/>
    </row>
    <row r="62" spans="2:13" ht="15.75" thickBot="1">
      <c r="B62" s="98" t="s">
        <v>67</v>
      </c>
      <c r="C62" s="98" t="s">
        <v>10</v>
      </c>
      <c r="D62" s="43" t="s">
        <v>70</v>
      </c>
      <c r="E62" s="44" t="s">
        <v>89</v>
      </c>
      <c r="F62" s="82">
        <v>1416041.81</v>
      </c>
      <c r="G62" s="94">
        <v>1542676</v>
      </c>
      <c r="H62" s="106"/>
      <c r="I62" s="106"/>
      <c r="J62" s="107"/>
      <c r="K62" s="107"/>
      <c r="L62" s="107"/>
      <c r="M62" s="107"/>
    </row>
    <row r="63" spans="2:13" s="58" customFormat="1" ht="15.75" thickBot="1">
      <c r="B63" s="98"/>
      <c r="C63" s="98"/>
      <c r="D63" s="64"/>
      <c r="E63" s="65" t="s">
        <v>45</v>
      </c>
      <c r="F63" s="82">
        <f>SUBTOTAL(9,F59:F62)</f>
        <v>14091948.83</v>
      </c>
      <c r="G63" s="91">
        <v>21357826.280000001</v>
      </c>
      <c r="H63" s="106"/>
      <c r="I63" s="106"/>
      <c r="J63" s="107"/>
      <c r="K63" s="107"/>
      <c r="L63" s="107"/>
      <c r="M63" s="107"/>
    </row>
    <row r="64" spans="2:13" ht="15.75" thickBot="1">
      <c r="B64" s="97" t="s">
        <v>71</v>
      </c>
      <c r="C64" s="105" t="s">
        <v>17</v>
      </c>
      <c r="D64" s="48" t="s">
        <v>94</v>
      </c>
      <c r="E64" s="44" t="s">
        <v>95</v>
      </c>
      <c r="F64" s="84">
        <v>3871479.105</v>
      </c>
      <c r="G64" s="94">
        <v>5401301</v>
      </c>
      <c r="H64" s="108"/>
      <c r="I64" s="106"/>
      <c r="J64" s="107"/>
      <c r="K64" s="107"/>
      <c r="L64" s="107"/>
      <c r="M64" s="107"/>
    </row>
    <row r="65" spans="2:13" ht="15.75" thickBot="1">
      <c r="B65" s="98" t="s">
        <v>71</v>
      </c>
      <c r="C65" s="98" t="s">
        <v>17</v>
      </c>
      <c r="D65" s="48" t="s">
        <v>96</v>
      </c>
      <c r="E65" s="44" t="s">
        <v>97</v>
      </c>
      <c r="F65" s="84">
        <v>3681803.91</v>
      </c>
      <c r="G65" s="94">
        <v>3945200</v>
      </c>
      <c r="H65" s="108"/>
      <c r="I65" s="106"/>
      <c r="J65" s="107"/>
      <c r="K65" s="107"/>
      <c r="L65" s="107"/>
      <c r="M65" s="107"/>
    </row>
    <row r="66" spans="2:13" ht="15.75" thickBot="1">
      <c r="B66" s="98" t="s">
        <v>71</v>
      </c>
      <c r="C66" s="98" t="s">
        <v>17</v>
      </c>
      <c r="D66" s="48" t="s">
        <v>18</v>
      </c>
      <c r="E66" s="44" t="s">
        <v>98</v>
      </c>
      <c r="F66" s="84">
        <v>4845800.7577999998</v>
      </c>
      <c r="G66" s="94">
        <v>3034622.11</v>
      </c>
      <c r="H66" s="108"/>
      <c r="I66" s="106"/>
      <c r="J66" s="107"/>
      <c r="K66" s="107"/>
      <c r="L66" s="107"/>
      <c r="M66" s="107"/>
    </row>
    <row r="67" spans="2:13" s="58" customFormat="1" ht="15.75" thickBot="1">
      <c r="B67" s="98"/>
      <c r="C67" s="98" t="s">
        <v>17</v>
      </c>
      <c r="D67" s="64"/>
      <c r="E67" s="65" t="s">
        <v>45</v>
      </c>
      <c r="F67" s="82">
        <f>SUBTOTAL(9,F64:F66)</f>
        <v>12399083.7728</v>
      </c>
      <c r="G67" s="51">
        <f>SUBTOTAL(9,G64:G66)</f>
        <v>12381123.109999999</v>
      </c>
      <c r="H67" s="106"/>
      <c r="I67" s="106"/>
      <c r="J67" s="107"/>
      <c r="K67" s="107"/>
      <c r="L67" s="107"/>
      <c r="M67" s="107"/>
    </row>
    <row r="68" spans="2:13" ht="15.75" thickBot="1">
      <c r="B68" s="97" t="s">
        <v>72</v>
      </c>
      <c r="C68" s="97" t="s">
        <v>22</v>
      </c>
      <c r="D68" s="43" t="s">
        <v>129</v>
      </c>
      <c r="E68" s="44" t="s">
        <v>130</v>
      </c>
      <c r="F68" s="84">
        <v>2785639.23</v>
      </c>
      <c r="G68" s="45">
        <v>2696616.66</v>
      </c>
      <c r="H68" s="108"/>
      <c r="I68" s="106"/>
      <c r="J68" s="107"/>
      <c r="K68" s="107"/>
      <c r="L68" s="107"/>
      <c r="M68" s="107"/>
    </row>
    <row r="69" spans="2:13" ht="15.75" thickBot="1">
      <c r="B69" s="97"/>
      <c r="C69" s="97"/>
      <c r="D69" s="43" t="s">
        <v>134</v>
      </c>
      <c r="E69" s="44" t="s">
        <v>135</v>
      </c>
      <c r="F69" s="84">
        <v>142018.12</v>
      </c>
      <c r="G69" s="45">
        <v>131050.5</v>
      </c>
      <c r="H69" s="108"/>
      <c r="I69" s="106"/>
      <c r="J69" s="107"/>
      <c r="K69" s="107"/>
      <c r="L69" s="107"/>
      <c r="M69" s="107"/>
    </row>
    <row r="70" spans="2:13" ht="15.75" thickBot="1">
      <c r="B70" s="97"/>
      <c r="C70" s="97"/>
      <c r="D70" s="43" t="s">
        <v>131</v>
      </c>
      <c r="E70" s="44" t="s">
        <v>132</v>
      </c>
      <c r="F70" s="84">
        <v>2923613.89</v>
      </c>
      <c r="G70" s="45">
        <v>3536210</v>
      </c>
      <c r="H70" s="108"/>
      <c r="I70" s="106"/>
      <c r="J70" s="107"/>
      <c r="K70" s="107"/>
      <c r="L70" s="107"/>
      <c r="M70" s="107"/>
    </row>
    <row r="71" spans="2:13" ht="15.75" thickBot="1">
      <c r="B71" s="98" t="s">
        <v>72</v>
      </c>
      <c r="C71" s="98" t="s">
        <v>22</v>
      </c>
      <c r="D71" s="43" t="s">
        <v>127</v>
      </c>
      <c r="E71" s="44" t="s">
        <v>128</v>
      </c>
      <c r="F71" s="84">
        <v>2949675.8</v>
      </c>
      <c r="G71" s="45">
        <v>3541215.34</v>
      </c>
      <c r="H71" s="108"/>
      <c r="I71" s="106"/>
      <c r="J71" s="107"/>
      <c r="K71" s="107"/>
      <c r="L71" s="107"/>
      <c r="M71" s="107"/>
    </row>
    <row r="72" spans="2:13" ht="15.75" thickBot="1">
      <c r="B72" s="98"/>
      <c r="C72" s="98"/>
      <c r="D72" s="43" t="s">
        <v>23</v>
      </c>
      <c r="E72" s="44" t="s">
        <v>133</v>
      </c>
      <c r="F72" s="84">
        <v>2395215.9900000002</v>
      </c>
      <c r="G72" s="45">
        <v>2524218.33</v>
      </c>
      <c r="H72" s="108"/>
      <c r="I72" s="106"/>
      <c r="J72" s="107"/>
      <c r="K72" s="107"/>
      <c r="L72" s="107"/>
      <c r="M72" s="107"/>
    </row>
    <row r="73" spans="2:13" s="58" customFormat="1" ht="15.75" thickBot="1">
      <c r="B73" s="98" t="s">
        <v>72</v>
      </c>
      <c r="C73" s="98"/>
      <c r="D73" s="64"/>
      <c r="E73" s="65" t="s">
        <v>45</v>
      </c>
      <c r="F73" s="91">
        <f>SUBTOTAL(9,F68:F72)</f>
        <v>11196163.029999999</v>
      </c>
      <c r="G73" s="94">
        <f>SUBTOTAL(9,G68:G72)</f>
        <v>12429310.83</v>
      </c>
      <c r="H73" s="106"/>
      <c r="I73" s="106"/>
      <c r="J73" s="107"/>
      <c r="K73" s="107"/>
      <c r="L73" s="107"/>
      <c r="M73" s="107"/>
    </row>
    <row r="74" spans="2:13" s="58" customFormat="1" ht="15.75" thickBot="1">
      <c r="B74" s="62" t="s">
        <v>73</v>
      </c>
      <c r="C74" s="63" t="s">
        <v>6</v>
      </c>
      <c r="D74" s="64"/>
      <c r="E74" s="65" t="s">
        <v>45</v>
      </c>
      <c r="F74" s="91">
        <v>11811599.389999999</v>
      </c>
      <c r="G74" s="51">
        <v>10397689.289999999</v>
      </c>
      <c r="H74" s="106"/>
      <c r="I74" s="106"/>
      <c r="J74" s="107"/>
      <c r="K74" s="107"/>
      <c r="L74" s="107"/>
      <c r="M74" s="107"/>
    </row>
    <row r="75" spans="2:13" ht="15.75" thickBot="1">
      <c r="B75" s="46" t="s">
        <v>74</v>
      </c>
      <c r="C75" s="47" t="s">
        <v>27</v>
      </c>
      <c r="D75" s="43"/>
      <c r="E75" s="44" t="s">
        <v>75</v>
      </c>
      <c r="F75" s="50">
        <v>1332538.8599999999</v>
      </c>
      <c r="G75" s="50">
        <v>171635.91666666669</v>
      </c>
      <c r="H75" s="108"/>
      <c r="I75" s="106"/>
      <c r="J75" s="107"/>
      <c r="K75" s="107"/>
      <c r="L75" s="107"/>
      <c r="M75" s="107"/>
    </row>
    <row r="76" spans="2:13" ht="15.75" thickBot="1">
      <c r="B76" s="46" t="s">
        <v>74</v>
      </c>
      <c r="C76" s="47" t="s">
        <v>27</v>
      </c>
      <c r="D76" s="43"/>
      <c r="E76" s="44" t="s">
        <v>76</v>
      </c>
      <c r="F76" s="84">
        <v>25872481.869999997</v>
      </c>
      <c r="G76" s="45">
        <v>21275885.949999999</v>
      </c>
      <c r="H76" s="108"/>
      <c r="I76" s="106"/>
      <c r="J76" s="107"/>
      <c r="K76" s="107"/>
      <c r="L76" s="107"/>
      <c r="M76" s="107"/>
    </row>
    <row r="77" spans="2:13" s="58" customFormat="1" ht="15.75" thickBot="1">
      <c r="B77" s="62"/>
      <c r="C77" s="63"/>
      <c r="D77" s="64"/>
      <c r="E77" s="65" t="s">
        <v>45</v>
      </c>
      <c r="F77" s="91">
        <v>27205020.729999997</v>
      </c>
      <c r="G77" s="94">
        <f>SUBTOTAL(9,G75:G76)</f>
        <v>21447521.866666667</v>
      </c>
      <c r="H77" s="106"/>
      <c r="I77" s="106"/>
      <c r="J77" s="107"/>
      <c r="K77" s="107"/>
      <c r="L77" s="107"/>
      <c r="M77" s="107"/>
    </row>
    <row r="78" spans="2:13" s="58" customFormat="1" ht="15.75" thickBot="1">
      <c r="B78" s="62" t="s">
        <v>77</v>
      </c>
      <c r="C78" s="63" t="s">
        <v>28</v>
      </c>
      <c r="D78" s="64"/>
      <c r="E78" s="65" t="s">
        <v>45</v>
      </c>
      <c r="F78" s="91">
        <v>5111226.66</v>
      </c>
      <c r="G78" s="94">
        <v>318177.11</v>
      </c>
      <c r="H78" s="106"/>
      <c r="I78" s="106"/>
      <c r="J78" s="107"/>
      <c r="K78" s="107"/>
      <c r="L78" s="107"/>
      <c r="M78" s="107"/>
    </row>
    <row r="79" spans="2:13" s="58" customFormat="1" ht="15.75" thickBot="1">
      <c r="B79" s="62" t="s">
        <v>13</v>
      </c>
      <c r="C79" s="63" t="s">
        <v>12</v>
      </c>
      <c r="D79" s="64"/>
      <c r="E79" s="65" t="s">
        <v>45</v>
      </c>
      <c r="F79" s="91">
        <v>755736.8899999999</v>
      </c>
      <c r="G79" s="94">
        <v>750442.32</v>
      </c>
      <c r="H79" s="106"/>
      <c r="I79" s="106"/>
      <c r="J79" s="107"/>
      <c r="K79" s="107"/>
      <c r="L79" s="107"/>
      <c r="M79" s="107"/>
    </row>
    <row r="80" spans="2:13" s="58" customFormat="1" ht="15.75" thickBot="1">
      <c r="B80" s="62" t="s">
        <v>78</v>
      </c>
      <c r="C80" s="63" t="s">
        <v>20</v>
      </c>
      <c r="D80" s="64"/>
      <c r="E80" s="65" t="s">
        <v>45</v>
      </c>
      <c r="F80" s="82">
        <v>2535558.11</v>
      </c>
      <c r="G80" s="94">
        <v>1307435.99</v>
      </c>
      <c r="H80" s="106"/>
      <c r="I80" s="106"/>
      <c r="J80" s="107"/>
      <c r="K80" s="107"/>
      <c r="L80" s="107"/>
      <c r="M80" s="107"/>
    </row>
    <row r="81" spans="2:13" s="58" customFormat="1" ht="15.75" thickBot="1">
      <c r="B81" s="62" t="s">
        <v>79</v>
      </c>
      <c r="C81" s="63" t="s">
        <v>21</v>
      </c>
      <c r="D81" s="64"/>
      <c r="E81" s="65" t="s">
        <v>45</v>
      </c>
      <c r="F81" s="82">
        <v>10769592.699999999</v>
      </c>
      <c r="G81" s="94">
        <v>4251765.21</v>
      </c>
      <c r="H81" s="106"/>
      <c r="I81" s="106"/>
      <c r="J81" s="107"/>
      <c r="K81" s="107"/>
      <c r="L81" s="107"/>
      <c r="M81" s="107"/>
    </row>
    <row r="82" spans="2:13" s="58" customFormat="1" ht="15.75" thickBot="1">
      <c r="B82" s="67" t="s">
        <v>80</v>
      </c>
      <c r="C82" s="66" t="s">
        <v>26</v>
      </c>
      <c r="D82" s="64"/>
      <c r="E82" s="65" t="s">
        <v>45</v>
      </c>
      <c r="F82" s="82">
        <v>17740503.870000001</v>
      </c>
      <c r="G82" s="94">
        <v>15063512.710000001</v>
      </c>
      <c r="H82" s="106"/>
      <c r="I82" s="106"/>
      <c r="J82" s="107"/>
      <c r="K82" s="107"/>
      <c r="L82" s="107"/>
      <c r="M82" s="107"/>
    </row>
    <row r="83" spans="2:13" s="58" customFormat="1" ht="15.75" thickBot="1">
      <c r="B83" s="67" t="s">
        <v>81</v>
      </c>
      <c r="C83" s="66" t="s">
        <v>19</v>
      </c>
      <c r="D83" s="64"/>
      <c r="E83" s="65" t="s">
        <v>45</v>
      </c>
      <c r="F83" s="82">
        <v>84725</v>
      </c>
      <c r="G83" s="94">
        <v>59336.74</v>
      </c>
      <c r="H83" s="106"/>
      <c r="I83" s="106"/>
      <c r="J83" s="107"/>
      <c r="K83" s="107"/>
      <c r="L83" s="107"/>
      <c r="M83" s="107"/>
    </row>
    <row r="84" spans="2:13" s="58" customFormat="1" ht="15.75" thickBot="1">
      <c r="B84" s="67" t="s">
        <v>82</v>
      </c>
      <c r="C84" s="66" t="s">
        <v>16</v>
      </c>
      <c r="D84" s="64"/>
      <c r="E84" s="65" t="s">
        <v>45</v>
      </c>
      <c r="F84" s="82">
        <v>1229115.1000000001</v>
      </c>
      <c r="G84" s="94">
        <v>3172670.23</v>
      </c>
      <c r="H84" s="106"/>
      <c r="I84" s="106"/>
      <c r="J84" s="107"/>
      <c r="K84" s="107"/>
      <c r="L84" s="107"/>
      <c r="M84" s="107"/>
    </row>
    <row r="85" spans="2:13" s="58" customFormat="1" ht="15.75" thickBot="1">
      <c r="B85" s="67" t="s">
        <v>83</v>
      </c>
      <c r="C85" s="66" t="s">
        <v>11</v>
      </c>
      <c r="D85" s="64"/>
      <c r="E85" s="65" t="s">
        <v>45</v>
      </c>
      <c r="F85" s="82">
        <v>5261973.2</v>
      </c>
      <c r="G85" s="94">
        <v>7095316.9900000002</v>
      </c>
      <c r="H85" s="106"/>
      <c r="I85" s="106"/>
      <c r="J85" s="107"/>
      <c r="K85" s="107"/>
      <c r="L85" s="107"/>
      <c r="M85" s="107"/>
    </row>
    <row r="86" spans="2:13" s="58" customFormat="1" ht="15.75" thickBot="1">
      <c r="B86" s="67" t="s">
        <v>84</v>
      </c>
      <c r="C86" s="66" t="s">
        <v>85</v>
      </c>
      <c r="D86" s="64"/>
      <c r="E86" s="65" t="s">
        <v>45</v>
      </c>
      <c r="F86" s="82">
        <v>1291135.3699999999</v>
      </c>
      <c r="G86" s="94">
        <v>1285350.58</v>
      </c>
      <c r="H86" s="106"/>
      <c r="I86" s="106"/>
      <c r="J86" s="107"/>
      <c r="K86" s="107"/>
      <c r="L86" s="107"/>
      <c r="M86" s="107"/>
    </row>
    <row r="87" spans="2:13" s="58" customFormat="1" ht="15.75" thickBot="1">
      <c r="B87" s="67" t="s">
        <v>86</v>
      </c>
      <c r="C87" s="66" t="s">
        <v>87</v>
      </c>
      <c r="D87" s="64"/>
      <c r="E87" s="65" t="s">
        <v>45</v>
      </c>
      <c r="F87" s="82">
        <v>231320.65</v>
      </c>
      <c r="G87" s="94">
        <v>212613.03</v>
      </c>
      <c r="H87" s="106"/>
      <c r="I87" s="106"/>
      <c r="J87" s="107"/>
      <c r="K87" s="107"/>
      <c r="L87" s="107"/>
      <c r="M87" s="107"/>
    </row>
    <row r="88" spans="2:13" ht="15.75" thickBot="1">
      <c r="B88" s="37"/>
      <c r="C88" s="38" t="s">
        <v>88</v>
      </c>
      <c r="D88" s="39"/>
      <c r="E88" s="40"/>
      <c r="F88" s="52">
        <f>F33+F39+F52+F58+F63+F67+F73+F74+F77+F78+F79+F80+F81+F82+F83+F84+F85+F86+F87</f>
        <v>471181940.88280004</v>
      </c>
      <c r="G88" s="52">
        <f>G33+G39+G52+G58+G63+G67+G73+G74+G77+G78+G79+G80+G81+G82+G83+G84+G85+G86+G87</f>
        <v>436994699.75327682</v>
      </c>
    </row>
    <row r="90" spans="2:13">
      <c r="F90" s="4"/>
    </row>
  </sheetData>
  <autoFilter ref="A27:P88">
    <filterColumn colId="4">
      <filters>
        <filter val="Итого по группе"/>
      </filters>
    </filterColumn>
    <filterColumn colId="5"/>
  </autoFilter>
  <mergeCells count="14">
    <mergeCell ref="C28:C33"/>
    <mergeCell ref="B28:B33"/>
    <mergeCell ref="B34:B39"/>
    <mergeCell ref="C34:C39"/>
    <mergeCell ref="B68:B73"/>
    <mergeCell ref="C68:C73"/>
    <mergeCell ref="C40:C52"/>
    <mergeCell ref="B40:B52"/>
    <mergeCell ref="B53:B58"/>
    <mergeCell ref="C53:C58"/>
    <mergeCell ref="B59:B63"/>
    <mergeCell ref="C59:C63"/>
    <mergeCell ref="B64:B67"/>
    <mergeCell ref="C64:C6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ПЗФ-0.2</vt:lpstr>
      <vt:lpstr>'ПЗФ-0.2'!Область_печати</vt:lpstr>
    </vt:vector>
  </TitlesOfParts>
  <Company>ОАО "РКС"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Маркина Татьяна Ивановна</dc:creator>
  <cp:lastModifiedBy>A.Lobishkin</cp:lastModifiedBy>
  <dcterms:created xsi:type="dcterms:W3CDTF">2011-07-12T05:10:01Z</dcterms:created>
  <dcterms:modified xsi:type="dcterms:W3CDTF">2012-08-28T23:32:34Z</dcterms:modified>
</cp:coreProperties>
</file>